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P:\Delovni\Razpis sociala 2026\"/>
    </mc:Choice>
  </mc:AlternateContent>
  <xr:revisionPtr revIDLastSave="0" documentId="13_ncr:1_{B147638D-5490-48A4-B9CE-DC044C96BE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M101" i="1"/>
  <c r="N101" i="1"/>
  <c r="M105" i="1"/>
  <c r="N105" i="1"/>
  <c r="P97" i="1"/>
  <c r="P95" i="1"/>
  <c r="P93" i="1"/>
  <c r="P91" i="1"/>
  <c r="P88" i="1"/>
  <c r="P86" i="1"/>
  <c r="P84" i="1"/>
  <c r="P83" i="1"/>
  <c r="P80" i="1"/>
  <c r="P79" i="1"/>
  <c r="P77" i="1"/>
  <c r="P76" i="1"/>
  <c r="P74" i="1"/>
  <c r="P70" i="1"/>
  <c r="P68" i="1"/>
  <c r="P67" i="1"/>
  <c r="P66" i="1"/>
  <c r="P65" i="1"/>
  <c r="P64" i="1"/>
  <c r="P63" i="1"/>
  <c r="P62" i="1"/>
  <c r="P61" i="1"/>
  <c r="P60" i="1"/>
  <c r="P58" i="1"/>
  <c r="P54" i="1"/>
  <c r="P52" i="1"/>
  <c r="P50" i="1"/>
  <c r="P46" i="1"/>
  <c r="P45" i="1"/>
  <c r="P42" i="1"/>
  <c r="P40" i="1"/>
  <c r="P39" i="1"/>
  <c r="P34" i="1"/>
  <c r="P33" i="1"/>
  <c r="P32" i="1"/>
  <c r="P31" i="1"/>
  <c r="P30" i="1"/>
  <c r="P28" i="1"/>
  <c r="P27" i="1"/>
  <c r="P26" i="1"/>
  <c r="P23" i="1"/>
  <c r="P22" i="1"/>
  <c r="P21" i="1"/>
  <c r="P19" i="1"/>
  <c r="P17" i="1"/>
  <c r="P15" i="1"/>
  <c r="P14" i="1"/>
  <c r="P13" i="1"/>
  <c r="P12" i="1"/>
  <c r="P9" i="1"/>
  <c r="P7" i="1"/>
  <c r="P5" i="1"/>
  <c r="P4" i="1"/>
  <c r="P3" i="1"/>
  <c r="O101" i="1" l="1"/>
  <c r="P101" i="1"/>
</calcChain>
</file>

<file path=xl/sharedStrings.xml><?xml version="1.0" encoding="utf-8"?>
<sst xmlns="http://schemas.openxmlformats.org/spreadsheetml/2006/main" count="237" uniqueCount="227">
  <si>
    <t>Naziv vlagatelja</t>
  </si>
  <si>
    <t>Naslov</t>
  </si>
  <si>
    <t>Naziv programa</t>
  </si>
  <si>
    <t>Vrednost prijavljenega
programa</t>
  </si>
  <si>
    <t>Neposredna pomoč in svetovanje za osebe z okvaro sluha - usposabljanje za aktivno življenje in delo in preprečevanje socialne izključenosti gluhih, naglušnih in gluhoslepih oseb ter oseb s polževim vsadkom</t>
  </si>
  <si>
    <t>Točke</t>
  </si>
  <si>
    <t>Mirno morje - Flota miru in tolerance za otroke, mladostnike ter odrasle s posebnimi potrebami</t>
  </si>
  <si>
    <t>Ples na invalidskih vozičkih</t>
  </si>
  <si>
    <t>Rejniško društvo Slovenije</t>
  </si>
  <si>
    <t>Dnevni center za migrante</t>
  </si>
  <si>
    <t>Društvo šola zdravja</t>
  </si>
  <si>
    <t>Pričakovana 
participacija</t>
  </si>
  <si>
    <t>Sofinanciranje z znižanjem zaradi nerealne pričakovane participacije</t>
  </si>
  <si>
    <t>Predlog 
komisije</t>
  </si>
  <si>
    <t>Korekcija (100% - 7 točk)</t>
  </si>
  <si>
    <t>Participacija 34% (možna sredstva sofinanciranja/ število prijavljenih programov</t>
  </si>
  <si>
    <t>Društvo Pupillam, so.p.</t>
  </si>
  <si>
    <t>Socialna pomoč družinam otrok s posebnimi potrebami v stiski</t>
  </si>
  <si>
    <t>Zmanjševanje škodljivih posledic alkohola in drugih drog med mladimi</t>
  </si>
  <si>
    <t>Center v centru - Dnevni center Tkalka in dnevni prostor Vetrinjska - vsakodnevne aktivnosti za osebe s cerebralno paralizo</t>
  </si>
  <si>
    <t>Specializirana psihosocialna pomoč osebam s težavami v duševnem zdravju</t>
  </si>
  <si>
    <t>Zagovorništvo in ozaveščanje o problematiki luskavice</t>
  </si>
  <si>
    <t>Slovenska filantropija</t>
  </si>
  <si>
    <t>Zavod Mirno morje</t>
  </si>
  <si>
    <t>Benica 1a, 9220 Lendava</t>
  </si>
  <si>
    <t>Pražakova 6, 1000 Ljubljana</t>
  </si>
  <si>
    <t>Individualizirana in celovita nastanitvena podpora brezdomnim - Maribor</t>
  </si>
  <si>
    <t>Društvo za pomoč in samopomoč brezomcev Kralji ulice</t>
  </si>
  <si>
    <t>Preprečevanje deložacij in krepitev moči za ohranjanje obstoječih nastanitev- Maribor</t>
  </si>
  <si>
    <t>Skupnostni prostori - dnevna (po)moč in podpora za otroke in mladostnike - Preradovičeva in Pekrska gorca</t>
  </si>
  <si>
    <t>Psihosocialni in izobraževalni program za rejništvo Slovenije</t>
  </si>
  <si>
    <t>Društvo psoriatikov Slovenije</t>
  </si>
  <si>
    <t>Engelsova 6, Maribor</t>
  </si>
  <si>
    <t>Pomoč starejšim in manj pokretnim bolnikom z luskavico na domu</t>
  </si>
  <si>
    <t>Zavod Franko Maribor</t>
  </si>
  <si>
    <t>Frankolovska ulica 11</t>
  </si>
  <si>
    <t>Odprte stanovanjske skupine - Vzpostavljanje oskrbe v skupnosti - Prehodna stanovanjska skupina</t>
  </si>
  <si>
    <t>RD Romano pralipe Maribor, so.p.</t>
  </si>
  <si>
    <t>Partizanska 12, Maribor</t>
  </si>
  <si>
    <t>Z zdravjem za boljšo romsko prihodnost</t>
  </si>
  <si>
    <t>Društvo zdravljenih odvisnikov Podravja</t>
  </si>
  <si>
    <t>Spodnji Porčič 94, Lenart</t>
  </si>
  <si>
    <t>Terapevtske skupine za rehabilitacijo po zaključeni eni obliki zdravljenja odvisnosti (bolnišnično ali dispanzersko), ki predstavljajo pomembno podporo zdravljenscem, partnerjem in njihovim družinam v Mestni občini Maribor in na območju širšega Podravja</t>
  </si>
  <si>
    <t>Bevkova ulica 2</t>
  </si>
  <si>
    <t>Vadba 1000+300 gibov, Dihamo z naravo in druženje v MOM</t>
  </si>
  <si>
    <t>Center Mentalis Maribor</t>
  </si>
  <si>
    <t>Koroška cesta 79</t>
  </si>
  <si>
    <t>Mentalis - UP</t>
  </si>
  <si>
    <t>Društvo dom invalidskih društev Maribor</t>
  </si>
  <si>
    <t>Trubarjeva ulica 15, Maribor</t>
  </si>
  <si>
    <t>Kompleksno oskrbovanje in vzdrževanje doma za izvajanje posebnih socialnih in drugih programov invalidskih in humanitarnih društev</t>
  </si>
  <si>
    <t>Tomšičeva ulica 40, Maribor</t>
  </si>
  <si>
    <t>Opombe</t>
  </si>
  <si>
    <t>Sonček Maribor</t>
  </si>
  <si>
    <t>Trubarjeva 15, Maribor</t>
  </si>
  <si>
    <t>Delavnice in socializacija na zdravstveno terapevtskih kolonijah - podpora otrokom in mladostnikom s cerebralno paralizo in svojcem</t>
  </si>
  <si>
    <t>Združenje Drogart</t>
  </si>
  <si>
    <t>Prečna ulica 6, Ljubljana</t>
  </si>
  <si>
    <t>Ulica Šantlovih 39, 2000 Maribor</t>
  </si>
  <si>
    <t>Ta plac je tudi moj</t>
  </si>
  <si>
    <t>Slovensko društvo za celiakijo (SDC)</t>
  </si>
  <si>
    <t>Razlagova ulica 11, Maribor</t>
  </si>
  <si>
    <t>Celiskupnost - Izboljšanje kvalitete življenja bolnikov s celiakijo</t>
  </si>
  <si>
    <t>Društvo za pomoč osebam z mtnjami v razvoju "Namesto pike vejica"</t>
  </si>
  <si>
    <t>Ob železnici 16, Maribor</t>
  </si>
  <si>
    <t>Center za izobraževanje, supervizijo in terapevtsko moč Maribor</t>
  </si>
  <si>
    <t>Borštnikova ulica 45, Maribor</t>
  </si>
  <si>
    <t>Program psihosocialne pomoči v primerih čustvenega, fizičnega, spolnega in/ali ekonomskega nsilja</t>
  </si>
  <si>
    <t>Cesta Dolomitskega odreda 11, Ljubljana</t>
  </si>
  <si>
    <t>Razvijanje in promocija prostovoljstva v Mariboru</t>
  </si>
  <si>
    <t>Društvo za pomoč pri demenci Spominčica Maribor</t>
  </si>
  <si>
    <t>Alzheimer cafe</t>
  </si>
  <si>
    <t>Podpri me podpora osebam z demenco in svojcem oseb z demenco</t>
  </si>
  <si>
    <t>Izobraževalni program</t>
  </si>
  <si>
    <t>Družinski center mir, zavod za pomoč družinam v stiski</t>
  </si>
  <si>
    <t>Strossmayerjeva 17, Maribor</t>
  </si>
  <si>
    <t>Sprecializirana psihosocialna pomoč žrtvam nasilja</t>
  </si>
  <si>
    <t>Društvo gluhih in naglušnih Podravja Maribor</t>
  </si>
  <si>
    <t>Informativna dejavnost za osebe z okvaro sluha</t>
  </si>
  <si>
    <t>Psihosocialna pomoč osebam z okvaro sluha in njihovim družinam - družabništvo in vseživljenjsko vključevanje osebam z okvaro sluha - pomoč na domu osebna asistenca do 30 ur</t>
  </si>
  <si>
    <t>Malenškova 11, 1000 Ljubljana</t>
  </si>
  <si>
    <t>Program Projekt človek (sprejemni center Ruše)</t>
  </si>
  <si>
    <t>Društvo projekt človek</t>
  </si>
  <si>
    <t>Skupine starih ljudi za samopomoč v bivalnem okolju</t>
  </si>
  <si>
    <t>Celiac Slovenija</t>
  </si>
  <si>
    <t>Gubčeva ulica 15, Novo mesto</t>
  </si>
  <si>
    <t>Program za samopomoč /brezglutenska akademija</t>
  </si>
  <si>
    <t>Invalidsko društvo ILCO</t>
  </si>
  <si>
    <t>Usposabljanje za aktivno življenje in delo</t>
  </si>
  <si>
    <t>Usposabljanje prostovoljcev za življnje in delo z invalidi</t>
  </si>
  <si>
    <t>Koronarni klub Maribor</t>
  </si>
  <si>
    <t>Partizanska 24, Maribor</t>
  </si>
  <si>
    <t>Program vseživljenjske rehabilitacije srčno žilnih bolnikov</t>
  </si>
  <si>
    <t>Sožitje</t>
  </si>
  <si>
    <t>Posebni socialni program za razbremenitev družin z osebami z motnjo v duševnem in telesnem razvoju na lokalnem nivoju MOM</t>
  </si>
  <si>
    <t xml:space="preserve"> Center naprej</t>
  </si>
  <si>
    <t>Ul. h. Jevtiča 9, Maribor</t>
  </si>
  <si>
    <t>Aktivno vključeni v življenje mesta</t>
  </si>
  <si>
    <t>Društvo za kronično vnetno črevesno bolezen</t>
  </si>
  <si>
    <t>Ljubljanska ulica 5, Maribor</t>
  </si>
  <si>
    <t>Neodvisno življenje oseb s kronično vnetno črevesno boleznijo</t>
  </si>
  <si>
    <t>Ustanova - Zdravstvena fundacija za tobačno kontrolo</t>
  </si>
  <si>
    <t>Strossmayerjeva 13, Maribor</t>
  </si>
  <si>
    <t>Svetovalna INFO točka za ranljivo skupino Romov in ostale ranljive skupine</t>
  </si>
  <si>
    <t>Združenje bolnikov s cerebrovaskolarno boleznijo CVB</t>
  </si>
  <si>
    <t>Linhartova 51, Ljubljana</t>
  </si>
  <si>
    <t>Življenje po možganski kapi</t>
  </si>
  <si>
    <t>Društvo humanitarno, duhovno rekreativni center "Top power studio"</t>
  </si>
  <si>
    <t>Ulica Staneta Severja 7, Maribor</t>
  </si>
  <si>
    <t>bojan.permozer@gmail.com</t>
  </si>
  <si>
    <t>Program socialne vključenosti ogroženih otrok in mladostnikov</t>
  </si>
  <si>
    <t>Program za vključevanje oseb brez zaposlitve v zdrav življenjski slog</t>
  </si>
  <si>
    <t>Program za vključevanje Rmov v zdrav življenjski slog</t>
  </si>
  <si>
    <t>Društvo za rehabilitacijo invalidov Slovenije "Top power studio Maribor"</t>
  </si>
  <si>
    <t>Program socialne vključenosti, krepitve zdravja ter 
vaje za grobo motoriko in moč</t>
  </si>
  <si>
    <t>Rehabilitacije invalidov in usposabljanje za aktivno življenje</t>
  </si>
  <si>
    <t>Program rehabilitacije in krepitve zdravja paraplegikov</t>
  </si>
  <si>
    <t>Zveza društev za socialno gerontologijo Slovenije</t>
  </si>
  <si>
    <t>Skupine starih ljudi za samopomoč v nacionalni in lokalnih mrežah - "Duševno zdravje in dobro počutje tudi v starosti"</t>
  </si>
  <si>
    <t>Medobčinsko društvo slepih in slabovidnih Maribor</t>
  </si>
  <si>
    <t>Gospejna 11, Maribor</t>
  </si>
  <si>
    <t>SLO - storitve za ljudi z okvaro vida</t>
  </si>
  <si>
    <t>Slovenske konjice</t>
  </si>
  <si>
    <t>Društvo gibalno oviranih in žrtev nasilja Vizija</t>
  </si>
  <si>
    <t>Nasilje nad invalidi</t>
  </si>
  <si>
    <t>Ohranjanje zdravja, zdravstvena preventiva in medicinski pripomočki</t>
  </si>
  <si>
    <t>Socialna aktivacija</t>
  </si>
  <si>
    <t>Združenje vojnih invalidov in svojcev padlih 1991</t>
  </si>
  <si>
    <t>Kardeljeva 60</t>
  </si>
  <si>
    <t>Izvajanje zagovorništva in strokovnih pomoči na področju socialno zdravstvenega varstva vojnih invalidov in žrtve vojnega nasilja</t>
  </si>
  <si>
    <t>Izvajanje socialnega programa za preprečevanje stisk ter težav v vsakdanjem življenju vojnih invalidov in žrtev vojnega nasilja iz obdobja osamosvojitvenih dogodkov in vojne leta 1991</t>
  </si>
  <si>
    <t>Društvo za avtizem Dan!</t>
  </si>
  <si>
    <t>Finžgarjeva 21</t>
  </si>
  <si>
    <t>Socialno psihološka in varstvena podpora DAN! Maribor</t>
  </si>
  <si>
    <t>Socializacija s pomočjo logopedskih obravnav, VML in S2C</t>
  </si>
  <si>
    <t>MNRI s koordinacijsko - gibalno podporo</t>
  </si>
  <si>
    <t>Kinološko društvo za reševalne pse - Reps</t>
  </si>
  <si>
    <t>Perhavčeva 21</t>
  </si>
  <si>
    <t>Kompetenčni center za šolanje reševalnih psov "Reševalci z mrzlimi smrčki"</t>
  </si>
  <si>
    <t>Ozara Slovenije</t>
  </si>
  <si>
    <t>Ljubljanska ulica 42</t>
  </si>
  <si>
    <t>Skupina za samopomoč za osebe s težavami v duševnem zdravju</t>
  </si>
  <si>
    <t>Dnevni center Ozara Maribor</t>
  </si>
  <si>
    <t>Slovensko združenje inštruktorjev SLO - CANIS</t>
  </si>
  <si>
    <t>Ob Blažovnici 58</t>
  </si>
  <si>
    <t>Terapevtsko druženje s psi - suportivno terapevtsko delo - vzpostavljanje socialnih stikov za druženje - terapevtske živali kot podpora ranljivim skupinam</t>
  </si>
  <si>
    <t>Ekološko  - kulturno društvo Boljši svet</t>
  </si>
  <si>
    <t>Bolfenška 66</t>
  </si>
  <si>
    <t>Če si drugačen, nisi napačen!</t>
  </si>
  <si>
    <t>Odpustil sem svojo preteklost in živim v miru</t>
  </si>
  <si>
    <t>Nič me ne bo ustavilo!</t>
  </si>
  <si>
    <t>Medobčinsko društvo delovnih invalidov Maribor</t>
  </si>
  <si>
    <t>Trubarjeva 15</t>
  </si>
  <si>
    <t xml:space="preserve">Preprečevanje in blaženje socialnih in psihičnih posledic invalidnosti </t>
  </si>
  <si>
    <t>Informativna dejavnost</t>
  </si>
  <si>
    <t>Jonatan prijatelj</t>
  </si>
  <si>
    <t>Letališka 33a, Ljubljana</t>
  </si>
  <si>
    <t>Delavnice, predavanja, psihosocialna, prehranska in kineziološka pomoč družinam otrok z rakom</t>
  </si>
  <si>
    <t>Šent - Slovensko združenje za duševno zdravje</t>
  </si>
  <si>
    <t>Šmartinska c. 130, Ljubljana</t>
  </si>
  <si>
    <t>Dnevni center Šent</t>
  </si>
  <si>
    <t>Društvo upokojencev Maribor Tabor</t>
  </si>
  <si>
    <t>Gorkega ulica 48</t>
  </si>
  <si>
    <t>Starejši za starejše</t>
  </si>
  <si>
    <t>Društvo za nenasilno komunikacijo</t>
  </si>
  <si>
    <t>Vojkova c. 1, Ljubljana</t>
  </si>
  <si>
    <t>Poti iz nasilja: Trening socialnih veščin za osebe, ki povzročajo nasilje</t>
  </si>
  <si>
    <t>Društvo diabetikov Maribor</t>
  </si>
  <si>
    <t>Socialna pomoč socialno ogroženim sladkornim bolnikom</t>
  </si>
  <si>
    <t>Izobraževanje in pomoč s svetovanjem sladkornim bolnikom</t>
  </si>
  <si>
    <t>Druženje sladkornih bolnikov</t>
  </si>
  <si>
    <t>Združenje bolnikov in invalidov z ledvičnim obolenjem Slovenije</t>
  </si>
  <si>
    <t>Kersnikova 21, Celje</t>
  </si>
  <si>
    <t>Dializa na poti</t>
  </si>
  <si>
    <t>Psihološka pomoč invalidom s kronično ledvično odpovedjo</t>
  </si>
  <si>
    <t>Zdravstvena podpora invalidom s kronično odpovedjo; pripomočki, zdravila in rehabilitacija</t>
  </si>
  <si>
    <t>Društvo Vita za pomoč po nezgodni poškodbi glave</t>
  </si>
  <si>
    <t>Dunajska 106,Ljubljana</t>
  </si>
  <si>
    <t>Sosialno vključevanje in usposabljanje za aktivno življenje ter zdravstveno rehabilitacijske storitve</t>
  </si>
  <si>
    <t>Biser</t>
  </si>
  <si>
    <t>Svetovalnica Ženska odločitev - preventivno izobraževanje, svetovanje, spremljanje in konkretna pomoč ženskam v stiski v reproduktivni dobi</t>
  </si>
  <si>
    <t>Društvo Pravo za vse</t>
  </si>
  <si>
    <t>Smetanova ulica 33</t>
  </si>
  <si>
    <t>Pravna klinika Maribor</t>
  </si>
  <si>
    <t>Mea Vita</t>
  </si>
  <si>
    <t>Cesta Proletarskih brigad 61</t>
  </si>
  <si>
    <t>Psihosocialna pomoč ob motnjah hranjenja</t>
  </si>
  <si>
    <t>Psihosocialna svetovalnica mea vita</t>
  </si>
  <si>
    <t>Društvo paraplegikov Podravja</t>
  </si>
  <si>
    <t>Lackova 43</t>
  </si>
  <si>
    <t>PARACENTER - center za aktivno življenje paraplegikov in tetraplegikov</t>
  </si>
  <si>
    <t>Zavod Atopika</t>
  </si>
  <si>
    <t>Stantetova 12, Maribor</t>
  </si>
  <si>
    <t>akADemija 2.0 Video podpora za psihosocialno zdravje in obvladovanje atopijskih bolezni</t>
  </si>
  <si>
    <t>Povezani v vsakdanu: aktivno življenje z dermatitisom</t>
  </si>
  <si>
    <t>Nisi sam/a v svoji koži - Dostopna in individualna podpora bolnikom z atopijskim dermatitisom</t>
  </si>
  <si>
    <t>dopolnitev vse</t>
  </si>
  <si>
    <t>Klub rejniških družin</t>
  </si>
  <si>
    <t>Zagrebška 72</t>
  </si>
  <si>
    <t>Socialno vključevanje, povezovanje in izobraževanje rejniških družin</t>
  </si>
  <si>
    <t>ZPM</t>
  </si>
  <si>
    <t>Razlagova 16</t>
  </si>
  <si>
    <t>Svetovanje po telefonu TOM - Telefon za otroke in mladostnike</t>
  </si>
  <si>
    <t>DPM</t>
  </si>
  <si>
    <t>Razlagova 14</t>
  </si>
  <si>
    <t>Skrb za otroke iz socialno šibkih družin na območju Mestne občine Maribor</t>
  </si>
  <si>
    <t>Slovensko društvo Hospic</t>
  </si>
  <si>
    <t>Gosposvetska 9, Ljubljana</t>
  </si>
  <si>
    <t>Spremljanje umirajočih bolnikov in njihovih svojcev na domu</t>
  </si>
  <si>
    <t>Zavod igrišče</t>
  </si>
  <si>
    <t>Cesta zmage 93</t>
  </si>
  <si>
    <t>Noč na igrišču</t>
  </si>
  <si>
    <t>Osem glasov ZA</t>
  </si>
  <si>
    <t>Moč povezovanja</t>
  </si>
  <si>
    <t>Društvo Kameleon</t>
  </si>
  <si>
    <t>Inštitut Vir</t>
  </si>
  <si>
    <t>Vrunčeva 9, Celje</t>
  </si>
  <si>
    <r>
      <rPr>
        <b/>
        <sz val="11"/>
        <color theme="1"/>
        <rFont val="Calibri"/>
        <family val="2"/>
        <charset val="238"/>
        <scheme val="minor"/>
      </rPr>
      <t>"</t>
    </r>
    <r>
      <rPr>
        <sz val="11"/>
        <color theme="1"/>
        <rFont val="Calibri"/>
        <family val="2"/>
        <charset val="238"/>
        <scheme val="minor"/>
      </rPr>
      <t>Preprečevanje odvisnosti in rehabilitacija uporabnikov drog" Vsebina 1 - kemična zasvojenost, Vsebina 2 - nekemična zasvojenost</t>
    </r>
  </si>
  <si>
    <t>Skupine starih ljudi za samopomoč v domovih</t>
  </si>
  <si>
    <t>Medgeneracijski tabor 2026 "med drevesi duh po gobah na s pozdravlja…"</t>
  </si>
  <si>
    <t>Medgeneracijsko društvo za samopomoč Drava</t>
  </si>
  <si>
    <t>Strossmayerjeva 15</t>
  </si>
  <si>
    <t>Predlog 
komisije, osnova</t>
  </si>
  <si>
    <t>Predlog 
komisije, glede na delež</t>
  </si>
  <si>
    <t>Prejeta sredstva</t>
  </si>
  <si>
    <t>Ulica škofa M. Držečnika 6</t>
  </si>
  <si>
    <t>Duševno zdravje za vse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</si>
</sst>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51">
    <xf numFmtId="0" fontId="0" fillId="0" borderId="0" xfId="0"/>
    <xf numFmtId="1" fontId="0" fillId="0" borderId="0" xfId="0" applyNumberFormat="1"/>
    <xf numFmtId="44" fontId="1" fillId="0" borderId="0" xfId="1" applyFont="1"/>
    <xf numFmtId="3" fontId="0" fillId="0" borderId="0" xfId="0" applyNumberFormat="1"/>
    <xf numFmtId="0" fontId="0" fillId="2" borderId="1" xfId="0" applyFill="1" applyBorder="1"/>
    <xf numFmtId="1" fontId="0" fillId="2" borderId="1" xfId="0" applyNumberFormat="1" applyFill="1" applyBorder="1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43" fontId="0" fillId="2" borderId="1" xfId="3" applyFont="1" applyFill="1" applyBorder="1"/>
    <xf numFmtId="0" fontId="0" fillId="2" borderId="2" xfId="0" applyFill="1" applyBorder="1"/>
    <xf numFmtId="0" fontId="2" fillId="2" borderId="2" xfId="0" applyFont="1" applyFill="1" applyBorder="1" applyAlignment="1">
      <alignment horizontal="center" wrapText="1"/>
    </xf>
    <xf numFmtId="44" fontId="0" fillId="0" borderId="0" xfId="0" applyNumberFormat="1"/>
    <xf numFmtId="43" fontId="2" fillId="2" borderId="1" xfId="3" applyFont="1" applyFill="1" applyBorder="1" applyAlignment="1">
      <alignment horizontal="center" wrapText="1"/>
    </xf>
    <xf numFmtId="43" fontId="0" fillId="0" borderId="0" xfId="3" applyFont="1"/>
    <xf numFmtId="43" fontId="0" fillId="2" borderId="2" xfId="3" applyFont="1" applyFill="1" applyBorder="1"/>
    <xf numFmtId="43" fontId="2" fillId="2" borderId="2" xfId="3" applyFont="1" applyFill="1" applyBorder="1" applyAlignment="1">
      <alignment horizontal="center" wrapText="1"/>
    </xf>
    <xf numFmtId="14" fontId="2" fillId="2" borderId="1" xfId="3" applyNumberFormat="1" applyFont="1" applyFill="1" applyBorder="1" applyAlignment="1">
      <alignment horizontal="center" wrapText="1"/>
    </xf>
    <xf numFmtId="0" fontId="5" fillId="0" borderId="0" xfId="0" applyFont="1" applyFill="1"/>
    <xf numFmtId="0" fontId="0" fillId="0" borderId="0" xfId="0" applyFill="1"/>
    <xf numFmtId="44" fontId="5" fillId="0" borderId="0" xfId="1" applyFont="1" applyFill="1"/>
    <xf numFmtId="0" fontId="0" fillId="0" borderId="1" xfId="0" applyFill="1" applyBorder="1" applyAlignment="1">
      <alignment wrapText="1"/>
    </xf>
    <xf numFmtId="0" fontId="0" fillId="0" borderId="1" xfId="0" applyFill="1" applyBorder="1"/>
    <xf numFmtId="44" fontId="0" fillId="0" borderId="1" xfId="1" applyFont="1" applyFill="1" applyBorder="1"/>
    <xf numFmtId="1" fontId="0" fillId="0" borderId="1" xfId="1" applyNumberFormat="1" applyFont="1" applyFill="1" applyBorder="1"/>
    <xf numFmtId="44" fontId="0" fillId="0" borderId="2" xfId="1" applyFont="1" applyFill="1" applyBorder="1"/>
    <xf numFmtId="164" fontId="0" fillId="0" borderId="2" xfId="3" applyNumberFormat="1" applyFont="1" applyFill="1" applyBorder="1"/>
    <xf numFmtId="43" fontId="0" fillId="0" borderId="1" xfId="3" applyFont="1" applyFill="1" applyBorder="1"/>
    <xf numFmtId="43" fontId="0" fillId="0" borderId="1" xfId="3" applyFont="1" applyFill="1" applyBorder="1" applyAlignment="1">
      <alignment wrapText="1"/>
    </xf>
    <xf numFmtId="44" fontId="0" fillId="0" borderId="1" xfId="1" applyFont="1" applyFill="1" applyBorder="1" applyAlignment="1">
      <alignment wrapText="1"/>
    </xf>
    <xf numFmtId="44" fontId="0" fillId="0" borderId="2" xfId="1" applyFont="1" applyFill="1" applyBorder="1" applyAlignment="1">
      <alignment wrapText="1"/>
    </xf>
    <xf numFmtId="164" fontId="0" fillId="0" borderId="2" xfId="3" applyNumberFormat="1" applyFont="1" applyFill="1" applyBorder="1" applyAlignment="1">
      <alignment wrapText="1"/>
    </xf>
    <xf numFmtId="44" fontId="3" fillId="0" borderId="1" xfId="1" applyFont="1" applyFill="1" applyBorder="1"/>
    <xf numFmtId="0" fontId="3" fillId="0" borderId="1" xfId="0" applyFont="1" applyFill="1" applyBorder="1" applyAlignment="1">
      <alignment wrapText="1"/>
    </xf>
    <xf numFmtId="0" fontId="6" fillId="0" borderId="1" xfId="2" applyFill="1" applyBorder="1"/>
    <xf numFmtId="44" fontId="0" fillId="0" borderId="1" xfId="0" applyNumberFormat="1" applyFill="1" applyBorder="1"/>
    <xf numFmtId="0" fontId="3" fillId="0" borderId="1" xfId="0" applyFont="1" applyFill="1" applyBorder="1"/>
    <xf numFmtId="1" fontId="3" fillId="0" borderId="1" xfId="1" applyNumberFormat="1" applyFont="1" applyFill="1" applyBorder="1"/>
    <xf numFmtId="44" fontId="3" fillId="0" borderId="2" xfId="1" applyFont="1" applyFill="1" applyBorder="1"/>
    <xf numFmtId="164" fontId="3" fillId="0" borderId="2" xfId="3" applyNumberFormat="1" applyFont="1" applyFill="1" applyBorder="1"/>
    <xf numFmtId="43" fontId="3" fillId="0" borderId="1" xfId="3" applyFont="1" applyFill="1" applyBorder="1"/>
    <xf numFmtId="1" fontId="0" fillId="0" borderId="1" xfId="0" applyNumberFormat="1" applyFill="1" applyBorder="1"/>
    <xf numFmtId="1" fontId="3" fillId="0" borderId="1" xfId="0" applyNumberFormat="1" applyFont="1" applyFill="1" applyBorder="1"/>
    <xf numFmtId="43" fontId="3" fillId="0" borderId="1" xfId="3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1" fontId="0" fillId="0" borderId="0" xfId="0" applyNumberFormat="1" applyFill="1"/>
    <xf numFmtId="44" fontId="1" fillId="0" borderId="0" xfId="0" applyNumberFormat="1" applyFont="1" applyFill="1"/>
    <xf numFmtId="43" fontId="1" fillId="0" borderId="0" xfId="3" applyFont="1" applyFill="1"/>
    <xf numFmtId="43" fontId="1" fillId="0" borderId="1" xfId="3" applyFont="1" applyFill="1" applyBorder="1"/>
  </cellXfs>
  <cellStyles count="4">
    <cellStyle name="Hiperpovezava" xfId="2" builtinId="8"/>
    <cellStyle name="Navadno" xfId="0" builtinId="0"/>
    <cellStyle name="Valuta" xfId="1" builtinId="4"/>
    <cellStyle name="Vejic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jan.permoz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6"/>
  <sheetViews>
    <sheetView tabSelected="1" workbookViewId="0">
      <selection activeCell="B4" sqref="B4"/>
    </sheetView>
  </sheetViews>
  <sheetFormatPr defaultRowHeight="15" x14ac:dyDescent="0.25"/>
  <cols>
    <col min="1" max="1" width="39.42578125" customWidth="1"/>
    <col min="2" max="2" width="32" customWidth="1"/>
    <col min="3" max="3" width="34.28515625" customWidth="1"/>
    <col min="4" max="4" width="22.42578125" hidden="1" customWidth="1"/>
    <col min="5" max="8" width="18.42578125" hidden="1" customWidth="1"/>
    <col min="9" max="9" width="9.5703125" style="1" hidden="1" customWidth="1"/>
    <col min="10" max="10" width="23.42578125" hidden="1" customWidth="1"/>
    <col min="11" max="11" width="16.140625" hidden="1" customWidth="1"/>
    <col min="12" max="12" width="10.85546875" style="16" customWidth="1"/>
    <col min="13" max="15" width="23.42578125" style="16" hidden="1" customWidth="1"/>
    <col min="16" max="16" width="23.42578125" style="16" customWidth="1"/>
    <col min="17" max="17" width="12" bestFit="1" customWidth="1"/>
  </cols>
  <sheetData>
    <row r="1" spans="1:16" s="6" customFormat="1" x14ac:dyDescent="0.25">
      <c r="A1" s="4"/>
      <c r="B1" s="4"/>
      <c r="C1" s="4"/>
      <c r="D1" s="4"/>
      <c r="E1" s="4"/>
      <c r="F1" s="4"/>
      <c r="G1" s="4"/>
      <c r="H1" s="4"/>
      <c r="I1" s="5"/>
      <c r="J1" s="4"/>
      <c r="K1" s="12"/>
      <c r="L1" s="17"/>
      <c r="M1" s="11"/>
      <c r="N1" s="11"/>
      <c r="O1" s="11"/>
      <c r="P1" s="11"/>
    </row>
    <row r="2" spans="1:16" s="6" customFormat="1" ht="110.25" customHeight="1" x14ac:dyDescent="0.25">
      <c r="A2" s="7" t="s">
        <v>0</v>
      </c>
      <c r="B2" s="7" t="s">
        <v>1</v>
      </c>
      <c r="C2" s="7" t="s">
        <v>2</v>
      </c>
      <c r="D2" s="8" t="s">
        <v>3</v>
      </c>
      <c r="E2" s="8" t="s">
        <v>11</v>
      </c>
      <c r="F2" s="8" t="s">
        <v>12</v>
      </c>
      <c r="G2" s="8" t="s">
        <v>15</v>
      </c>
      <c r="H2" s="8" t="s">
        <v>14</v>
      </c>
      <c r="I2" s="9" t="s">
        <v>5</v>
      </c>
      <c r="J2" s="8" t="s">
        <v>13</v>
      </c>
      <c r="K2" s="13" t="s">
        <v>52</v>
      </c>
      <c r="L2" s="18" t="s">
        <v>5</v>
      </c>
      <c r="M2" s="15" t="s">
        <v>222</v>
      </c>
      <c r="N2" s="15">
        <v>46069</v>
      </c>
      <c r="O2" s="15" t="s">
        <v>223</v>
      </c>
      <c r="P2" s="19" t="s">
        <v>224</v>
      </c>
    </row>
    <row r="3" spans="1:16" s="6" customFormat="1" ht="71.25" customHeight="1" x14ac:dyDescent="0.25">
      <c r="A3" s="23" t="s">
        <v>27</v>
      </c>
      <c r="B3" s="24" t="s">
        <v>25</v>
      </c>
      <c r="C3" s="23" t="s">
        <v>28</v>
      </c>
      <c r="D3" s="25"/>
      <c r="E3" s="25"/>
      <c r="F3" s="25"/>
      <c r="G3" s="25"/>
      <c r="H3" s="25"/>
      <c r="I3" s="26"/>
      <c r="J3" s="25"/>
      <c r="K3" s="27"/>
      <c r="L3" s="28">
        <v>7</v>
      </c>
      <c r="M3" s="29">
        <v>10000</v>
      </c>
      <c r="N3" s="29">
        <v>6000</v>
      </c>
      <c r="O3" s="30">
        <f t="shared" ref="O3:O64" si="0">M3*0.5</f>
        <v>5000</v>
      </c>
      <c r="P3" s="29">
        <f>N3*1.05</f>
        <v>6300</v>
      </c>
    </row>
    <row r="4" spans="1:16" s="6" customFormat="1" ht="71.25" customHeight="1" x14ac:dyDescent="0.25">
      <c r="A4" s="23"/>
      <c r="B4" s="24"/>
      <c r="C4" s="23" t="s">
        <v>26</v>
      </c>
      <c r="D4" s="25"/>
      <c r="E4" s="25"/>
      <c r="F4" s="25"/>
      <c r="G4" s="25"/>
      <c r="H4" s="25"/>
      <c r="I4" s="26"/>
      <c r="J4" s="25"/>
      <c r="K4" s="27"/>
      <c r="L4" s="28">
        <v>7</v>
      </c>
      <c r="M4" s="29">
        <v>10000</v>
      </c>
      <c r="N4" s="29">
        <v>6000</v>
      </c>
      <c r="O4" s="30">
        <f t="shared" si="0"/>
        <v>5000</v>
      </c>
      <c r="P4" s="29">
        <f>N4*1.05</f>
        <v>6300</v>
      </c>
    </row>
    <row r="5" spans="1:16" s="6" customFormat="1" ht="71.25" customHeight="1" x14ac:dyDescent="0.25">
      <c r="A5" s="23"/>
      <c r="B5" s="24"/>
      <c r="C5" s="23" t="s">
        <v>29</v>
      </c>
      <c r="D5" s="25"/>
      <c r="E5" s="25"/>
      <c r="F5" s="25"/>
      <c r="G5" s="25"/>
      <c r="H5" s="25"/>
      <c r="I5" s="26"/>
      <c r="J5" s="25"/>
      <c r="K5" s="27"/>
      <c r="L5" s="28">
        <v>7</v>
      </c>
      <c r="M5" s="29">
        <v>10000</v>
      </c>
      <c r="N5" s="29">
        <v>6000</v>
      </c>
      <c r="O5" s="30">
        <f t="shared" si="0"/>
        <v>5000</v>
      </c>
      <c r="P5" s="29">
        <f>N5*1.05</f>
        <v>6300</v>
      </c>
    </row>
    <row r="6" spans="1:16" s="6" customFormat="1" ht="61.5" customHeight="1" x14ac:dyDescent="0.25">
      <c r="A6" s="24" t="s">
        <v>8</v>
      </c>
      <c r="B6" s="24" t="s">
        <v>24</v>
      </c>
      <c r="C6" s="23" t="s">
        <v>30</v>
      </c>
      <c r="D6" s="25"/>
      <c r="E6" s="25"/>
      <c r="F6" s="25"/>
      <c r="G6" s="25"/>
      <c r="H6" s="25"/>
      <c r="I6" s="26"/>
      <c r="J6" s="25"/>
      <c r="K6" s="27"/>
      <c r="L6" s="28">
        <v>7</v>
      </c>
      <c r="M6" s="29">
        <v>1000</v>
      </c>
      <c r="N6" s="29">
        <v>500</v>
      </c>
      <c r="O6" s="30">
        <f t="shared" si="0"/>
        <v>500</v>
      </c>
      <c r="P6" s="29">
        <v>530</v>
      </c>
    </row>
    <row r="7" spans="1:16" s="6" customFormat="1" ht="75.75" customHeight="1" x14ac:dyDescent="0.25">
      <c r="A7" s="24" t="s">
        <v>31</v>
      </c>
      <c r="B7" s="24" t="s">
        <v>32</v>
      </c>
      <c r="C7" s="23" t="s">
        <v>33</v>
      </c>
      <c r="D7" s="25"/>
      <c r="E7" s="25"/>
      <c r="F7" s="25"/>
      <c r="G7" s="25"/>
      <c r="H7" s="25"/>
      <c r="I7" s="26"/>
      <c r="J7" s="25"/>
      <c r="K7" s="27"/>
      <c r="L7" s="28">
        <v>6</v>
      </c>
      <c r="M7" s="29">
        <v>3000</v>
      </c>
      <c r="N7" s="29">
        <v>1000</v>
      </c>
      <c r="O7" s="30">
        <f t="shared" si="0"/>
        <v>1500</v>
      </c>
      <c r="P7" s="29">
        <f>N7*1.05</f>
        <v>1050</v>
      </c>
    </row>
    <row r="8" spans="1:16" s="6" customFormat="1" ht="75.75" customHeight="1" x14ac:dyDescent="0.25">
      <c r="A8" s="24"/>
      <c r="B8" s="24"/>
      <c r="C8" s="23" t="s">
        <v>21</v>
      </c>
      <c r="D8" s="25"/>
      <c r="E8" s="25"/>
      <c r="F8" s="25"/>
      <c r="G8" s="25"/>
      <c r="H8" s="25"/>
      <c r="I8" s="26"/>
      <c r="J8" s="25"/>
      <c r="K8" s="27"/>
      <c r="L8" s="28">
        <v>7</v>
      </c>
      <c r="M8" s="29">
        <v>3000</v>
      </c>
      <c r="N8" s="29">
        <v>1500</v>
      </c>
      <c r="O8" s="30">
        <f t="shared" si="0"/>
        <v>1500</v>
      </c>
      <c r="P8" s="29">
        <v>1580</v>
      </c>
    </row>
    <row r="9" spans="1:16" s="6" customFormat="1" ht="45" customHeight="1" x14ac:dyDescent="0.25">
      <c r="A9" s="24" t="s">
        <v>34</v>
      </c>
      <c r="B9" s="24" t="s">
        <v>35</v>
      </c>
      <c r="C9" s="23" t="s">
        <v>36</v>
      </c>
      <c r="D9" s="25"/>
      <c r="E9" s="25"/>
      <c r="F9" s="25"/>
      <c r="G9" s="25"/>
      <c r="H9" s="25"/>
      <c r="I9" s="26"/>
      <c r="J9" s="31"/>
      <c r="K9" s="32"/>
      <c r="L9" s="33">
        <v>6</v>
      </c>
      <c r="M9" s="30">
        <v>1500</v>
      </c>
      <c r="N9" s="30">
        <v>1000</v>
      </c>
      <c r="O9" s="30">
        <f t="shared" si="0"/>
        <v>750</v>
      </c>
      <c r="P9" s="29">
        <f>N9*1.05</f>
        <v>1050</v>
      </c>
    </row>
    <row r="10" spans="1:16" s="6" customFormat="1" ht="45" customHeight="1" x14ac:dyDescent="0.25">
      <c r="A10" s="23" t="s">
        <v>37</v>
      </c>
      <c r="B10" s="23" t="s">
        <v>38</v>
      </c>
      <c r="C10" s="23" t="s">
        <v>39</v>
      </c>
      <c r="D10" s="25"/>
      <c r="E10" s="25"/>
      <c r="F10" s="25"/>
      <c r="G10" s="25"/>
      <c r="H10" s="25"/>
      <c r="I10" s="26"/>
      <c r="J10" s="31"/>
      <c r="K10" s="32"/>
      <c r="L10" s="33">
        <v>7</v>
      </c>
      <c r="M10" s="30">
        <v>1000</v>
      </c>
      <c r="N10" s="30">
        <v>700</v>
      </c>
      <c r="O10" s="30">
        <f t="shared" si="0"/>
        <v>500</v>
      </c>
      <c r="P10" s="29">
        <v>740</v>
      </c>
    </row>
    <row r="11" spans="1:16" s="6" customFormat="1" ht="75" customHeight="1" x14ac:dyDescent="0.25">
      <c r="A11" s="24" t="s">
        <v>40</v>
      </c>
      <c r="B11" s="24" t="s">
        <v>41</v>
      </c>
      <c r="C11" s="23" t="s">
        <v>42</v>
      </c>
      <c r="D11" s="25"/>
      <c r="E11" s="25"/>
      <c r="F11" s="25"/>
      <c r="G11" s="25"/>
      <c r="H11" s="25"/>
      <c r="I11" s="26"/>
      <c r="J11" s="31"/>
      <c r="K11" s="32"/>
      <c r="L11" s="33">
        <v>7</v>
      </c>
      <c r="M11" s="30">
        <v>3000</v>
      </c>
      <c r="N11" s="30">
        <v>1500</v>
      </c>
      <c r="O11" s="30">
        <f t="shared" si="0"/>
        <v>1500</v>
      </c>
      <c r="P11" s="29">
        <v>1580</v>
      </c>
    </row>
    <row r="12" spans="1:16" s="6" customFormat="1" ht="90.75" customHeight="1" x14ac:dyDescent="0.25">
      <c r="A12" s="23" t="s">
        <v>10</v>
      </c>
      <c r="B12" s="24" t="s">
        <v>43</v>
      </c>
      <c r="C12" s="23" t="s">
        <v>44</v>
      </c>
      <c r="D12" s="25"/>
      <c r="E12" s="25"/>
      <c r="F12" s="25"/>
      <c r="G12" s="25"/>
      <c r="H12" s="25"/>
      <c r="I12" s="26"/>
      <c r="J12" s="31"/>
      <c r="K12" s="32"/>
      <c r="L12" s="33">
        <v>8</v>
      </c>
      <c r="M12" s="30">
        <v>3000</v>
      </c>
      <c r="N12" s="30">
        <v>2000</v>
      </c>
      <c r="O12" s="30">
        <f t="shared" si="0"/>
        <v>1500</v>
      </c>
      <c r="P12" s="29">
        <f>N12*1.05</f>
        <v>2100</v>
      </c>
    </row>
    <row r="13" spans="1:16" s="6" customFormat="1" ht="72" customHeight="1" x14ac:dyDescent="0.25">
      <c r="A13" s="24" t="s">
        <v>45</v>
      </c>
      <c r="B13" s="24" t="s">
        <v>46</v>
      </c>
      <c r="C13" s="23" t="s">
        <v>47</v>
      </c>
      <c r="D13" s="25"/>
      <c r="E13" s="25"/>
      <c r="F13" s="25"/>
      <c r="G13" s="25"/>
      <c r="H13" s="25"/>
      <c r="I13" s="26"/>
      <c r="J13" s="31"/>
      <c r="K13" s="32"/>
      <c r="L13" s="33">
        <v>6</v>
      </c>
      <c r="M13" s="30">
        <v>10000</v>
      </c>
      <c r="N13" s="30">
        <v>5000</v>
      </c>
      <c r="O13" s="30">
        <f t="shared" si="0"/>
        <v>5000</v>
      </c>
      <c r="P13" s="29">
        <f>N13*1.05</f>
        <v>5250</v>
      </c>
    </row>
    <row r="14" spans="1:16" s="6" customFormat="1" ht="46.5" customHeight="1" x14ac:dyDescent="0.25">
      <c r="A14" s="24" t="s">
        <v>48</v>
      </c>
      <c r="B14" s="24" t="s">
        <v>49</v>
      </c>
      <c r="C14" s="23" t="s">
        <v>50</v>
      </c>
      <c r="D14" s="25"/>
      <c r="E14" s="34"/>
      <c r="F14" s="34"/>
      <c r="G14" s="25"/>
      <c r="H14" s="34"/>
      <c r="I14" s="26"/>
      <c r="J14" s="31"/>
      <c r="K14" s="32"/>
      <c r="L14" s="33">
        <v>7</v>
      </c>
      <c r="M14" s="30">
        <v>10000</v>
      </c>
      <c r="N14" s="30">
        <v>5000</v>
      </c>
      <c r="O14" s="30">
        <f t="shared" si="0"/>
        <v>5000</v>
      </c>
      <c r="P14" s="29">
        <f>N14*1.05</f>
        <v>5250</v>
      </c>
    </row>
    <row r="15" spans="1:16" s="6" customFormat="1" ht="46.5" customHeight="1" x14ac:dyDescent="0.25">
      <c r="A15" s="24" t="s">
        <v>23</v>
      </c>
      <c r="B15" s="24" t="s">
        <v>51</v>
      </c>
      <c r="C15" s="23" t="s">
        <v>6</v>
      </c>
      <c r="D15" s="25"/>
      <c r="E15" s="34"/>
      <c r="F15" s="34"/>
      <c r="G15" s="25"/>
      <c r="H15" s="34"/>
      <c r="I15" s="26"/>
      <c r="J15" s="31"/>
      <c r="K15" s="32"/>
      <c r="L15" s="33">
        <v>8</v>
      </c>
      <c r="M15" s="30">
        <v>7500</v>
      </c>
      <c r="N15" s="30">
        <v>4000</v>
      </c>
      <c r="O15" s="30">
        <f t="shared" si="0"/>
        <v>3750</v>
      </c>
      <c r="P15" s="29">
        <f>N15*1.05</f>
        <v>4200</v>
      </c>
    </row>
    <row r="16" spans="1:16" s="6" customFormat="1" ht="45" customHeight="1" x14ac:dyDescent="0.25">
      <c r="A16" s="24" t="s">
        <v>53</v>
      </c>
      <c r="B16" s="24" t="s">
        <v>54</v>
      </c>
      <c r="C16" s="23" t="s">
        <v>55</v>
      </c>
      <c r="D16" s="25"/>
      <c r="E16" s="25"/>
      <c r="F16" s="25"/>
      <c r="G16" s="25"/>
      <c r="H16" s="25"/>
      <c r="I16" s="26"/>
      <c r="J16" s="25"/>
      <c r="K16" s="27"/>
      <c r="L16" s="28">
        <v>7</v>
      </c>
      <c r="M16" s="29">
        <v>5000</v>
      </c>
      <c r="N16" s="29">
        <v>2500</v>
      </c>
      <c r="O16" s="30">
        <f t="shared" si="0"/>
        <v>2500</v>
      </c>
      <c r="P16" s="29">
        <v>2630</v>
      </c>
    </row>
    <row r="17" spans="1:16" s="6" customFormat="1" ht="45" customHeight="1" x14ac:dyDescent="0.25">
      <c r="A17" s="24"/>
      <c r="B17" s="24"/>
      <c r="C17" s="23" t="s">
        <v>19</v>
      </c>
      <c r="D17" s="25"/>
      <c r="E17" s="25"/>
      <c r="F17" s="25"/>
      <c r="G17" s="25"/>
      <c r="H17" s="25"/>
      <c r="I17" s="26"/>
      <c r="J17" s="25"/>
      <c r="K17" s="27"/>
      <c r="L17" s="28">
        <v>7</v>
      </c>
      <c r="M17" s="29">
        <v>4000</v>
      </c>
      <c r="N17" s="29">
        <v>2000</v>
      </c>
      <c r="O17" s="30">
        <f t="shared" si="0"/>
        <v>2000</v>
      </c>
      <c r="P17" s="29">
        <f>N17*1.05</f>
        <v>2100</v>
      </c>
    </row>
    <row r="18" spans="1:16" s="6" customFormat="1" ht="45" customHeight="1" x14ac:dyDescent="0.25">
      <c r="A18" s="24"/>
      <c r="B18" s="24"/>
      <c r="C18" s="23" t="s">
        <v>7</v>
      </c>
      <c r="D18" s="25"/>
      <c r="E18" s="25"/>
      <c r="F18" s="25"/>
      <c r="G18" s="25"/>
      <c r="H18" s="25"/>
      <c r="I18" s="26"/>
      <c r="J18" s="25"/>
      <c r="K18" s="27"/>
      <c r="L18" s="28">
        <v>6</v>
      </c>
      <c r="M18" s="29">
        <v>1500</v>
      </c>
      <c r="N18" s="29">
        <v>750</v>
      </c>
      <c r="O18" s="30">
        <f t="shared" si="0"/>
        <v>750</v>
      </c>
      <c r="P18" s="29">
        <v>790</v>
      </c>
    </row>
    <row r="19" spans="1:16" s="6" customFormat="1" ht="61.5" customHeight="1" x14ac:dyDescent="0.25">
      <c r="A19" s="24" t="s">
        <v>56</v>
      </c>
      <c r="B19" s="24" t="s">
        <v>57</v>
      </c>
      <c r="C19" s="23" t="s">
        <v>18</v>
      </c>
      <c r="D19" s="25"/>
      <c r="E19" s="25"/>
      <c r="F19" s="25"/>
      <c r="G19" s="25"/>
      <c r="H19" s="25"/>
      <c r="I19" s="26"/>
      <c r="J19" s="31"/>
      <c r="K19" s="32"/>
      <c r="L19" s="33">
        <v>6</v>
      </c>
      <c r="M19" s="30">
        <v>11000</v>
      </c>
      <c r="N19" s="30">
        <v>5000</v>
      </c>
      <c r="O19" s="30">
        <f t="shared" si="0"/>
        <v>5500</v>
      </c>
      <c r="P19" s="29">
        <f>N19*1.05</f>
        <v>5250</v>
      </c>
    </row>
    <row r="20" spans="1:16" s="6" customFormat="1" ht="69.75" customHeight="1" x14ac:dyDescent="0.25">
      <c r="A20" s="24" t="s">
        <v>16</v>
      </c>
      <c r="B20" s="24" t="s">
        <v>58</v>
      </c>
      <c r="C20" s="23" t="s">
        <v>59</v>
      </c>
      <c r="D20" s="25"/>
      <c r="E20" s="25"/>
      <c r="F20" s="25"/>
      <c r="G20" s="25"/>
      <c r="H20" s="25"/>
      <c r="I20" s="26"/>
      <c r="J20" s="31"/>
      <c r="K20" s="32"/>
      <c r="L20" s="33">
        <v>7</v>
      </c>
      <c r="M20" s="30">
        <v>1000</v>
      </c>
      <c r="N20" s="30">
        <v>500</v>
      </c>
      <c r="O20" s="30">
        <f t="shared" si="0"/>
        <v>500</v>
      </c>
      <c r="P20" s="29">
        <v>530</v>
      </c>
    </row>
    <row r="21" spans="1:16" s="6" customFormat="1" ht="46.5" customHeight="1" x14ac:dyDescent="0.25">
      <c r="A21" s="24" t="s">
        <v>60</v>
      </c>
      <c r="B21" s="24" t="s">
        <v>61</v>
      </c>
      <c r="C21" s="23" t="s">
        <v>62</v>
      </c>
      <c r="D21" s="25"/>
      <c r="E21" s="25"/>
      <c r="F21" s="25"/>
      <c r="G21" s="25"/>
      <c r="H21" s="25"/>
      <c r="I21" s="26"/>
      <c r="J21" s="25"/>
      <c r="K21" s="27"/>
      <c r="L21" s="28">
        <v>7</v>
      </c>
      <c r="M21" s="29">
        <v>5000</v>
      </c>
      <c r="N21" s="29">
        <v>3000</v>
      </c>
      <c r="O21" s="30">
        <f t="shared" si="0"/>
        <v>2500</v>
      </c>
      <c r="P21" s="29">
        <f>N21*1.05</f>
        <v>3150</v>
      </c>
    </row>
    <row r="22" spans="1:16" s="6" customFormat="1" ht="78.75" customHeight="1" x14ac:dyDescent="0.25">
      <c r="A22" s="24" t="s">
        <v>63</v>
      </c>
      <c r="B22" s="24" t="s">
        <v>64</v>
      </c>
      <c r="C22" s="23" t="s">
        <v>17</v>
      </c>
      <c r="D22" s="25"/>
      <c r="E22" s="34"/>
      <c r="F22" s="34"/>
      <c r="G22" s="25"/>
      <c r="H22" s="25"/>
      <c r="I22" s="26"/>
      <c r="J22" s="31"/>
      <c r="K22" s="32"/>
      <c r="L22" s="33">
        <v>6</v>
      </c>
      <c r="M22" s="30">
        <v>400</v>
      </c>
      <c r="N22" s="30">
        <v>400</v>
      </c>
      <c r="O22" s="30">
        <f t="shared" si="0"/>
        <v>200</v>
      </c>
      <c r="P22" s="29">
        <f>N22*1.05</f>
        <v>420</v>
      </c>
    </row>
    <row r="23" spans="1:16" s="6" customFormat="1" ht="45" customHeight="1" x14ac:dyDescent="0.25">
      <c r="A23" s="24" t="s">
        <v>65</v>
      </c>
      <c r="B23" s="24" t="s">
        <v>66</v>
      </c>
      <c r="C23" s="23" t="s">
        <v>67</v>
      </c>
      <c r="D23" s="25"/>
      <c r="E23" s="25"/>
      <c r="F23" s="25"/>
      <c r="G23" s="25"/>
      <c r="H23" s="25"/>
      <c r="I23" s="26"/>
      <c r="J23" s="25"/>
      <c r="K23" s="27"/>
      <c r="L23" s="28">
        <v>7</v>
      </c>
      <c r="M23" s="29">
        <v>780</v>
      </c>
      <c r="N23" s="29">
        <v>400</v>
      </c>
      <c r="O23" s="30">
        <f t="shared" si="0"/>
        <v>390</v>
      </c>
      <c r="P23" s="29">
        <f>N23*1.05</f>
        <v>420</v>
      </c>
    </row>
    <row r="24" spans="1:16" s="6" customFormat="1" ht="74.25" customHeight="1" x14ac:dyDescent="0.25">
      <c r="A24" s="24" t="s">
        <v>22</v>
      </c>
      <c r="B24" s="24" t="s">
        <v>68</v>
      </c>
      <c r="C24" s="23" t="s">
        <v>69</v>
      </c>
      <c r="D24" s="25"/>
      <c r="E24" s="25"/>
      <c r="F24" s="25"/>
      <c r="G24" s="25"/>
      <c r="H24" s="25"/>
      <c r="I24" s="26"/>
      <c r="J24" s="25"/>
      <c r="K24" s="27"/>
      <c r="L24" s="28">
        <v>8</v>
      </c>
      <c r="M24" s="29">
        <v>5000</v>
      </c>
      <c r="N24" s="29">
        <v>2500</v>
      </c>
      <c r="O24" s="30">
        <f t="shared" si="0"/>
        <v>2500</v>
      </c>
      <c r="P24" s="29">
        <v>2630</v>
      </c>
    </row>
    <row r="25" spans="1:16" s="6" customFormat="1" ht="74.25" customHeight="1" x14ac:dyDescent="0.25">
      <c r="A25" s="24"/>
      <c r="B25" s="24"/>
      <c r="C25" s="23" t="s">
        <v>9</v>
      </c>
      <c r="D25" s="25"/>
      <c r="E25" s="25"/>
      <c r="F25" s="25"/>
      <c r="G25" s="25"/>
      <c r="H25" s="25"/>
      <c r="I25" s="26"/>
      <c r="J25" s="25"/>
      <c r="K25" s="27"/>
      <c r="L25" s="28">
        <v>6</v>
      </c>
      <c r="M25" s="29">
        <v>2250</v>
      </c>
      <c r="N25" s="29">
        <v>1100</v>
      </c>
      <c r="O25" s="30">
        <f t="shared" si="0"/>
        <v>1125</v>
      </c>
      <c r="P25" s="29">
        <v>1200</v>
      </c>
    </row>
    <row r="26" spans="1:16" s="6" customFormat="1" ht="66" customHeight="1" x14ac:dyDescent="0.25">
      <c r="A26" s="24" t="s">
        <v>70</v>
      </c>
      <c r="B26" s="24" t="s">
        <v>221</v>
      </c>
      <c r="C26" s="23" t="s">
        <v>73</v>
      </c>
      <c r="D26" s="25"/>
      <c r="E26" s="25"/>
      <c r="F26" s="25"/>
      <c r="G26" s="25"/>
      <c r="H26" s="25"/>
      <c r="I26" s="26"/>
      <c r="J26" s="25"/>
      <c r="K26" s="27"/>
      <c r="L26" s="28">
        <v>8</v>
      </c>
      <c r="M26" s="29">
        <v>1000</v>
      </c>
      <c r="N26" s="29">
        <v>800</v>
      </c>
      <c r="O26" s="30">
        <f t="shared" si="0"/>
        <v>500</v>
      </c>
      <c r="P26" s="29">
        <f>N26*1.05</f>
        <v>840</v>
      </c>
    </row>
    <row r="27" spans="1:16" s="6" customFormat="1" ht="66" customHeight="1" x14ac:dyDescent="0.25">
      <c r="A27" s="24"/>
      <c r="B27" s="24"/>
      <c r="C27" s="23" t="s">
        <v>71</v>
      </c>
      <c r="D27" s="25"/>
      <c r="E27" s="25"/>
      <c r="F27" s="25"/>
      <c r="G27" s="25"/>
      <c r="H27" s="25"/>
      <c r="I27" s="26"/>
      <c r="J27" s="25"/>
      <c r="K27" s="27"/>
      <c r="L27" s="28">
        <v>8</v>
      </c>
      <c r="M27" s="29">
        <v>1000</v>
      </c>
      <c r="N27" s="29">
        <v>800</v>
      </c>
      <c r="O27" s="30">
        <f t="shared" si="0"/>
        <v>500</v>
      </c>
      <c r="P27" s="29">
        <f>N27*1.05</f>
        <v>840</v>
      </c>
    </row>
    <row r="28" spans="1:16" s="6" customFormat="1" ht="66" customHeight="1" x14ac:dyDescent="0.25">
      <c r="A28" s="24"/>
      <c r="B28" s="24"/>
      <c r="C28" s="23" t="s">
        <v>72</v>
      </c>
      <c r="D28" s="25"/>
      <c r="E28" s="25"/>
      <c r="F28" s="25"/>
      <c r="G28" s="25"/>
      <c r="H28" s="25"/>
      <c r="I28" s="26"/>
      <c r="J28" s="25"/>
      <c r="K28" s="27"/>
      <c r="L28" s="28">
        <v>8</v>
      </c>
      <c r="M28" s="29">
        <v>1000</v>
      </c>
      <c r="N28" s="29">
        <v>800</v>
      </c>
      <c r="O28" s="30">
        <f t="shared" si="0"/>
        <v>500</v>
      </c>
      <c r="P28" s="29">
        <f>N28*1.05</f>
        <v>840</v>
      </c>
    </row>
    <row r="29" spans="1:16" s="6" customFormat="1" ht="103.5" customHeight="1" x14ac:dyDescent="0.25">
      <c r="A29" s="23" t="s">
        <v>74</v>
      </c>
      <c r="B29" s="24" t="s">
        <v>75</v>
      </c>
      <c r="C29" s="23" t="s">
        <v>76</v>
      </c>
      <c r="D29" s="25"/>
      <c r="E29" s="25"/>
      <c r="F29" s="25"/>
      <c r="G29" s="25"/>
      <c r="H29" s="25"/>
      <c r="I29" s="26"/>
      <c r="J29" s="31"/>
      <c r="K29" s="32"/>
      <c r="L29" s="33">
        <v>8</v>
      </c>
      <c r="M29" s="30">
        <v>2000</v>
      </c>
      <c r="N29" s="30">
        <v>1500</v>
      </c>
      <c r="O29" s="30">
        <f t="shared" si="0"/>
        <v>1000</v>
      </c>
      <c r="P29" s="29">
        <v>1580</v>
      </c>
    </row>
    <row r="30" spans="1:16" s="6" customFormat="1" ht="103.5" customHeight="1" x14ac:dyDescent="0.25">
      <c r="A30" s="23"/>
      <c r="B30" s="24"/>
      <c r="C30" s="23" t="s">
        <v>20</v>
      </c>
      <c r="D30" s="25"/>
      <c r="E30" s="25"/>
      <c r="F30" s="25"/>
      <c r="G30" s="25"/>
      <c r="H30" s="25"/>
      <c r="I30" s="26"/>
      <c r="J30" s="31"/>
      <c r="K30" s="32"/>
      <c r="L30" s="33">
        <v>8</v>
      </c>
      <c r="M30" s="30">
        <v>3800</v>
      </c>
      <c r="N30" s="30">
        <v>2000</v>
      </c>
      <c r="O30" s="30">
        <f t="shared" si="0"/>
        <v>1900</v>
      </c>
      <c r="P30" s="29">
        <f>N30*1.05</f>
        <v>2100</v>
      </c>
    </row>
    <row r="31" spans="1:16" s="6" customFormat="1" ht="92.25" customHeight="1" x14ac:dyDescent="0.25">
      <c r="A31" s="24" t="s">
        <v>77</v>
      </c>
      <c r="B31" s="24" t="s">
        <v>49</v>
      </c>
      <c r="C31" s="23" t="s">
        <v>4</v>
      </c>
      <c r="D31" s="25"/>
      <c r="E31" s="25"/>
      <c r="F31" s="25"/>
      <c r="G31" s="25"/>
      <c r="H31" s="25"/>
      <c r="I31" s="26"/>
      <c r="J31" s="25"/>
      <c r="K31" s="27"/>
      <c r="L31" s="28">
        <v>7</v>
      </c>
      <c r="M31" s="29">
        <v>10000</v>
      </c>
      <c r="N31" s="29">
        <v>3000</v>
      </c>
      <c r="O31" s="30">
        <f t="shared" si="0"/>
        <v>5000</v>
      </c>
      <c r="P31" s="29">
        <f>N31*1.05</f>
        <v>3150</v>
      </c>
    </row>
    <row r="32" spans="1:16" s="6" customFormat="1" ht="92.25" customHeight="1" x14ac:dyDescent="0.25">
      <c r="A32" s="24"/>
      <c r="B32" s="24"/>
      <c r="C32" s="23" t="s">
        <v>78</v>
      </c>
      <c r="D32" s="25"/>
      <c r="E32" s="25"/>
      <c r="F32" s="25"/>
      <c r="G32" s="25"/>
      <c r="H32" s="25"/>
      <c r="I32" s="26"/>
      <c r="J32" s="25"/>
      <c r="K32" s="27"/>
      <c r="L32" s="28">
        <v>8</v>
      </c>
      <c r="M32" s="29">
        <v>8000</v>
      </c>
      <c r="N32" s="29">
        <v>4000</v>
      </c>
      <c r="O32" s="30">
        <f t="shared" si="0"/>
        <v>4000</v>
      </c>
      <c r="P32" s="29">
        <f>N32*1.05</f>
        <v>4200</v>
      </c>
    </row>
    <row r="33" spans="1:16" s="6" customFormat="1" ht="92.25" customHeight="1" x14ac:dyDescent="0.25">
      <c r="A33" s="24"/>
      <c r="B33" s="24"/>
      <c r="C33" s="23" t="s">
        <v>79</v>
      </c>
      <c r="D33" s="25"/>
      <c r="E33" s="25"/>
      <c r="F33" s="25"/>
      <c r="G33" s="25"/>
      <c r="H33" s="25"/>
      <c r="I33" s="26"/>
      <c r="J33" s="25"/>
      <c r="K33" s="27"/>
      <c r="L33" s="28">
        <v>8</v>
      </c>
      <c r="M33" s="29">
        <v>12000</v>
      </c>
      <c r="N33" s="29">
        <v>4000</v>
      </c>
      <c r="O33" s="30">
        <f t="shared" si="0"/>
        <v>6000</v>
      </c>
      <c r="P33" s="29">
        <f>N33*1.05</f>
        <v>4200</v>
      </c>
    </row>
    <row r="34" spans="1:16" s="6" customFormat="1" ht="30" x14ac:dyDescent="0.25">
      <c r="A34" s="23" t="s">
        <v>82</v>
      </c>
      <c r="B34" s="24" t="s">
        <v>80</v>
      </c>
      <c r="C34" s="23" t="s">
        <v>81</v>
      </c>
      <c r="D34" s="25"/>
      <c r="E34" s="25"/>
      <c r="F34" s="25"/>
      <c r="G34" s="25"/>
      <c r="H34" s="25"/>
      <c r="I34" s="26"/>
      <c r="J34" s="25"/>
      <c r="K34" s="27"/>
      <c r="L34" s="28">
        <v>8</v>
      </c>
      <c r="M34" s="29">
        <v>2000</v>
      </c>
      <c r="N34" s="29">
        <v>1000</v>
      </c>
      <c r="O34" s="30">
        <f t="shared" si="0"/>
        <v>1000</v>
      </c>
      <c r="P34" s="29">
        <f>N34*1.05</f>
        <v>1050</v>
      </c>
    </row>
    <row r="35" spans="1:16" s="6" customFormat="1" ht="30" x14ac:dyDescent="0.25">
      <c r="A35" s="23" t="s">
        <v>220</v>
      </c>
      <c r="B35" s="24" t="s">
        <v>38</v>
      </c>
      <c r="C35" s="23" t="s">
        <v>83</v>
      </c>
      <c r="D35" s="25"/>
      <c r="E35" s="25"/>
      <c r="F35" s="25"/>
      <c r="G35" s="25"/>
      <c r="H35" s="25"/>
      <c r="I35" s="26"/>
      <c r="J35" s="31"/>
      <c r="K35" s="32"/>
      <c r="L35" s="33">
        <v>9</v>
      </c>
      <c r="M35" s="30">
        <v>10000</v>
      </c>
      <c r="N35" s="30">
        <v>5500</v>
      </c>
      <c r="O35" s="30">
        <f t="shared" si="0"/>
        <v>5000</v>
      </c>
      <c r="P35" s="29">
        <v>5780</v>
      </c>
    </row>
    <row r="36" spans="1:16" s="6" customFormat="1" ht="30" x14ac:dyDescent="0.25">
      <c r="A36" s="23"/>
      <c r="B36" s="24"/>
      <c r="C36" s="23" t="s">
        <v>218</v>
      </c>
      <c r="D36" s="25"/>
      <c r="E36" s="25"/>
      <c r="F36" s="25"/>
      <c r="G36" s="25"/>
      <c r="H36" s="25"/>
      <c r="I36" s="26"/>
      <c r="J36" s="31"/>
      <c r="K36" s="32"/>
      <c r="L36" s="33">
        <v>9</v>
      </c>
      <c r="M36" s="30">
        <v>4500</v>
      </c>
      <c r="N36" s="30">
        <v>4500</v>
      </c>
      <c r="O36" s="30">
        <f t="shared" si="0"/>
        <v>2250</v>
      </c>
      <c r="P36" s="29">
        <v>4730</v>
      </c>
    </row>
    <row r="37" spans="1:16" s="6" customFormat="1" ht="45" x14ac:dyDescent="0.25">
      <c r="A37" s="23"/>
      <c r="B37" s="24"/>
      <c r="C37" s="23" t="s">
        <v>219</v>
      </c>
      <c r="D37" s="25"/>
      <c r="E37" s="25"/>
      <c r="F37" s="25"/>
      <c r="G37" s="25"/>
      <c r="H37" s="25"/>
      <c r="I37" s="26"/>
      <c r="J37" s="31"/>
      <c r="K37" s="32"/>
      <c r="L37" s="33">
        <v>9</v>
      </c>
      <c r="M37" s="30">
        <v>5000</v>
      </c>
      <c r="N37" s="30">
        <v>3500</v>
      </c>
      <c r="O37" s="30">
        <f t="shared" si="0"/>
        <v>2500</v>
      </c>
      <c r="P37" s="29">
        <v>3680</v>
      </c>
    </row>
    <row r="38" spans="1:16" s="6" customFormat="1" ht="84" customHeight="1" x14ac:dyDescent="0.25">
      <c r="A38" s="24" t="s">
        <v>84</v>
      </c>
      <c r="B38" s="24" t="s">
        <v>85</v>
      </c>
      <c r="C38" s="23" t="s">
        <v>86</v>
      </c>
      <c r="D38" s="25"/>
      <c r="E38" s="25"/>
      <c r="F38" s="25"/>
      <c r="G38" s="25"/>
      <c r="H38" s="25"/>
      <c r="I38" s="26"/>
      <c r="J38" s="25"/>
      <c r="K38" s="27"/>
      <c r="L38" s="28">
        <v>6</v>
      </c>
      <c r="M38" s="29">
        <v>1500</v>
      </c>
      <c r="N38" s="29">
        <v>500</v>
      </c>
      <c r="O38" s="30">
        <f t="shared" si="0"/>
        <v>750</v>
      </c>
      <c r="P38" s="29">
        <v>530</v>
      </c>
    </row>
    <row r="39" spans="1:16" s="6" customFormat="1" ht="84" customHeight="1" x14ac:dyDescent="0.25">
      <c r="A39" s="24" t="s">
        <v>87</v>
      </c>
      <c r="B39" s="24" t="s">
        <v>54</v>
      </c>
      <c r="C39" s="23" t="s">
        <v>88</v>
      </c>
      <c r="D39" s="25"/>
      <c r="E39" s="25"/>
      <c r="F39" s="25"/>
      <c r="G39" s="25"/>
      <c r="H39" s="25"/>
      <c r="I39" s="26"/>
      <c r="J39" s="25"/>
      <c r="K39" s="27"/>
      <c r="L39" s="28">
        <v>6</v>
      </c>
      <c r="M39" s="29">
        <v>3500</v>
      </c>
      <c r="N39" s="29">
        <v>1000</v>
      </c>
      <c r="O39" s="30">
        <f t="shared" si="0"/>
        <v>1750</v>
      </c>
      <c r="P39" s="29">
        <f>N39*1.05</f>
        <v>1050</v>
      </c>
    </row>
    <row r="40" spans="1:16" s="6" customFormat="1" ht="84" customHeight="1" x14ac:dyDescent="0.25">
      <c r="A40" s="24"/>
      <c r="B40" s="24"/>
      <c r="C40" s="35" t="s">
        <v>89</v>
      </c>
      <c r="D40" s="25"/>
      <c r="E40" s="25"/>
      <c r="F40" s="25"/>
      <c r="G40" s="25"/>
      <c r="H40" s="25"/>
      <c r="I40" s="26"/>
      <c r="J40" s="25"/>
      <c r="K40" s="27"/>
      <c r="L40" s="28">
        <v>7</v>
      </c>
      <c r="M40" s="29">
        <v>2000</v>
      </c>
      <c r="N40" s="29">
        <v>1000</v>
      </c>
      <c r="O40" s="30">
        <f t="shared" si="0"/>
        <v>1000</v>
      </c>
      <c r="P40" s="29">
        <f>N40*1.05</f>
        <v>1050</v>
      </c>
    </row>
    <row r="41" spans="1:16" s="6" customFormat="1" ht="44.25" customHeight="1" x14ac:dyDescent="0.25">
      <c r="A41" s="23" t="s">
        <v>90</v>
      </c>
      <c r="B41" s="24" t="s">
        <v>91</v>
      </c>
      <c r="C41" s="23" t="s">
        <v>92</v>
      </c>
      <c r="D41" s="25"/>
      <c r="E41" s="25"/>
      <c r="F41" s="25"/>
      <c r="G41" s="25"/>
      <c r="H41" s="25"/>
      <c r="I41" s="26"/>
      <c r="J41" s="25"/>
      <c r="K41" s="27"/>
      <c r="L41" s="28">
        <v>6</v>
      </c>
      <c r="M41" s="29">
        <v>300</v>
      </c>
      <c r="N41" s="29">
        <v>300</v>
      </c>
      <c r="O41" s="30">
        <f t="shared" si="0"/>
        <v>150</v>
      </c>
      <c r="P41" s="29">
        <v>320</v>
      </c>
    </row>
    <row r="42" spans="1:16" s="6" customFormat="1" ht="72.75" customHeight="1" x14ac:dyDescent="0.25">
      <c r="A42" s="24" t="s">
        <v>93</v>
      </c>
      <c r="B42" s="24" t="s">
        <v>54</v>
      </c>
      <c r="C42" s="23" t="s">
        <v>94</v>
      </c>
      <c r="D42" s="25"/>
      <c r="E42" s="25"/>
      <c r="F42" s="25"/>
      <c r="G42" s="25"/>
      <c r="H42" s="25"/>
      <c r="I42" s="26"/>
      <c r="J42" s="25"/>
      <c r="K42" s="27"/>
      <c r="L42" s="28">
        <v>9</v>
      </c>
      <c r="M42" s="29">
        <v>10000</v>
      </c>
      <c r="N42" s="29">
        <v>8000</v>
      </c>
      <c r="O42" s="30">
        <f t="shared" si="0"/>
        <v>5000</v>
      </c>
      <c r="P42" s="29">
        <f>N42*1.05</f>
        <v>8400</v>
      </c>
    </row>
    <row r="43" spans="1:16" s="6" customFormat="1" ht="44.25" customHeight="1" x14ac:dyDescent="0.25">
      <c r="A43" s="23" t="s">
        <v>95</v>
      </c>
      <c r="B43" s="24" t="s">
        <v>96</v>
      </c>
      <c r="C43" s="23" t="s">
        <v>97</v>
      </c>
      <c r="D43" s="25"/>
      <c r="E43" s="25"/>
      <c r="F43" s="25"/>
      <c r="G43" s="25"/>
      <c r="H43" s="25"/>
      <c r="I43" s="26"/>
      <c r="J43" s="31"/>
      <c r="K43" s="32"/>
      <c r="L43" s="33">
        <v>8</v>
      </c>
      <c r="M43" s="30">
        <v>790</v>
      </c>
      <c r="N43" s="30">
        <v>700</v>
      </c>
      <c r="O43" s="30">
        <f t="shared" si="0"/>
        <v>395</v>
      </c>
      <c r="P43" s="29">
        <v>740</v>
      </c>
    </row>
    <row r="44" spans="1:16" s="6" customFormat="1" ht="72" customHeight="1" x14ac:dyDescent="0.25">
      <c r="A44" s="23" t="s">
        <v>98</v>
      </c>
      <c r="B44" s="24" t="s">
        <v>99</v>
      </c>
      <c r="C44" s="23" t="s">
        <v>100</v>
      </c>
      <c r="D44" s="25"/>
      <c r="E44" s="34"/>
      <c r="F44" s="34"/>
      <c r="G44" s="25"/>
      <c r="H44" s="25"/>
      <c r="I44" s="26"/>
      <c r="J44" s="31"/>
      <c r="K44" s="32"/>
      <c r="L44" s="33">
        <v>6</v>
      </c>
      <c r="M44" s="30">
        <v>9000</v>
      </c>
      <c r="N44" s="30">
        <v>2500</v>
      </c>
      <c r="O44" s="30">
        <f t="shared" si="0"/>
        <v>4500</v>
      </c>
      <c r="P44" s="29">
        <v>2630</v>
      </c>
    </row>
    <row r="45" spans="1:16" s="6" customFormat="1" ht="72" customHeight="1" x14ac:dyDescent="0.25">
      <c r="A45" s="23" t="s">
        <v>101</v>
      </c>
      <c r="B45" s="24" t="s">
        <v>102</v>
      </c>
      <c r="C45" s="23" t="s">
        <v>103</v>
      </c>
      <c r="D45" s="25"/>
      <c r="E45" s="34"/>
      <c r="F45" s="34"/>
      <c r="G45" s="25"/>
      <c r="H45" s="25"/>
      <c r="I45" s="26"/>
      <c r="J45" s="31"/>
      <c r="K45" s="32"/>
      <c r="L45" s="33">
        <v>6</v>
      </c>
      <c r="M45" s="30">
        <v>4000</v>
      </c>
      <c r="N45" s="30">
        <v>1000</v>
      </c>
      <c r="O45" s="30">
        <f t="shared" si="0"/>
        <v>2000</v>
      </c>
      <c r="P45" s="29">
        <f>N45*1.05</f>
        <v>1050</v>
      </c>
    </row>
    <row r="46" spans="1:16" s="6" customFormat="1" ht="72" customHeight="1" x14ac:dyDescent="0.25">
      <c r="A46" s="23" t="s">
        <v>104</v>
      </c>
      <c r="B46" s="24" t="s">
        <v>105</v>
      </c>
      <c r="C46" s="23" t="s">
        <v>106</v>
      </c>
      <c r="D46" s="25"/>
      <c r="E46" s="34"/>
      <c r="F46" s="34"/>
      <c r="G46" s="25"/>
      <c r="H46" s="25"/>
      <c r="I46" s="26"/>
      <c r="J46" s="31"/>
      <c r="K46" s="32"/>
      <c r="L46" s="33">
        <v>6</v>
      </c>
      <c r="M46" s="30">
        <v>1200</v>
      </c>
      <c r="N46" s="30">
        <v>600</v>
      </c>
      <c r="O46" s="30">
        <f t="shared" si="0"/>
        <v>600</v>
      </c>
      <c r="P46" s="29">
        <f>N46*1.05</f>
        <v>630</v>
      </c>
    </row>
    <row r="47" spans="1:16" s="6" customFormat="1" ht="44.25" customHeight="1" x14ac:dyDescent="0.25">
      <c r="A47" s="23" t="s">
        <v>107</v>
      </c>
      <c r="B47" s="24" t="s">
        <v>108</v>
      </c>
      <c r="C47" s="23" t="s">
        <v>110</v>
      </c>
      <c r="D47" s="25"/>
      <c r="E47" s="25"/>
      <c r="F47" s="25"/>
      <c r="G47" s="25"/>
      <c r="H47" s="25"/>
      <c r="I47" s="26"/>
      <c r="J47" s="25"/>
      <c r="K47" s="27"/>
      <c r="L47" s="28">
        <v>6</v>
      </c>
      <c r="M47" s="29">
        <v>1100</v>
      </c>
      <c r="N47" s="29">
        <v>550</v>
      </c>
      <c r="O47" s="30">
        <f t="shared" si="0"/>
        <v>550</v>
      </c>
      <c r="P47" s="29">
        <v>580</v>
      </c>
    </row>
    <row r="48" spans="1:16" s="6" customFormat="1" ht="44.25" customHeight="1" x14ac:dyDescent="0.25">
      <c r="A48" s="23"/>
      <c r="B48" s="24"/>
      <c r="C48" s="23" t="s">
        <v>111</v>
      </c>
      <c r="D48" s="25"/>
      <c r="E48" s="25"/>
      <c r="F48" s="25"/>
      <c r="G48" s="25"/>
      <c r="H48" s="25"/>
      <c r="I48" s="26"/>
      <c r="J48" s="25"/>
      <c r="K48" s="27"/>
      <c r="L48" s="28">
        <v>6</v>
      </c>
      <c r="M48" s="29">
        <v>700</v>
      </c>
      <c r="N48" s="29">
        <v>300</v>
      </c>
      <c r="O48" s="30">
        <f t="shared" si="0"/>
        <v>350</v>
      </c>
      <c r="P48" s="29">
        <v>320</v>
      </c>
    </row>
    <row r="49" spans="1:16" s="6" customFormat="1" ht="44.25" customHeight="1" x14ac:dyDescent="0.25">
      <c r="A49" s="23"/>
      <c r="B49" s="24"/>
      <c r="C49" s="23" t="s">
        <v>112</v>
      </c>
      <c r="D49" s="25"/>
      <c r="E49" s="25"/>
      <c r="F49" s="25"/>
      <c r="G49" s="25"/>
      <c r="H49" s="25"/>
      <c r="I49" s="26"/>
      <c r="J49" s="25"/>
      <c r="K49" s="27"/>
      <c r="L49" s="28">
        <v>6</v>
      </c>
      <c r="M49" s="29">
        <v>700</v>
      </c>
      <c r="N49" s="29">
        <v>300</v>
      </c>
      <c r="O49" s="30">
        <f t="shared" si="0"/>
        <v>350</v>
      </c>
      <c r="P49" s="29">
        <v>320</v>
      </c>
    </row>
    <row r="50" spans="1:16" s="6" customFormat="1" ht="123.75" customHeight="1" x14ac:dyDescent="0.25">
      <c r="A50" s="24" t="s">
        <v>113</v>
      </c>
      <c r="B50" s="24" t="s">
        <v>108</v>
      </c>
      <c r="C50" s="23" t="s">
        <v>114</v>
      </c>
      <c r="D50" s="36" t="s">
        <v>109</v>
      </c>
      <c r="E50" s="25"/>
      <c r="F50" s="25"/>
      <c r="G50" s="25"/>
      <c r="H50" s="25"/>
      <c r="I50" s="26"/>
      <c r="J50" s="31"/>
      <c r="K50" s="32"/>
      <c r="L50" s="33">
        <v>7</v>
      </c>
      <c r="M50" s="30">
        <v>2000</v>
      </c>
      <c r="N50" s="30">
        <v>1000</v>
      </c>
      <c r="O50" s="30">
        <f t="shared" si="0"/>
        <v>1000</v>
      </c>
      <c r="P50" s="29">
        <f>N50*1.05</f>
        <v>1050</v>
      </c>
    </row>
    <row r="51" spans="1:16" s="6" customFormat="1" ht="78" customHeight="1" x14ac:dyDescent="0.25">
      <c r="A51" s="24"/>
      <c r="B51" s="24"/>
      <c r="C51" s="23" t="s">
        <v>115</v>
      </c>
      <c r="D51" s="25"/>
      <c r="E51" s="25"/>
      <c r="F51" s="25"/>
      <c r="G51" s="25"/>
      <c r="H51" s="25"/>
      <c r="I51" s="26"/>
      <c r="J51" s="31"/>
      <c r="K51" s="32"/>
      <c r="L51" s="33">
        <v>6</v>
      </c>
      <c r="M51" s="30">
        <v>1400</v>
      </c>
      <c r="N51" s="30">
        <v>500</v>
      </c>
      <c r="O51" s="30">
        <f t="shared" si="0"/>
        <v>700</v>
      </c>
      <c r="P51" s="29">
        <v>530</v>
      </c>
    </row>
    <row r="52" spans="1:16" s="6" customFormat="1" ht="78" customHeight="1" x14ac:dyDescent="0.25">
      <c r="A52" s="24"/>
      <c r="B52" s="24"/>
      <c r="C52" s="23" t="s">
        <v>116</v>
      </c>
      <c r="D52" s="25"/>
      <c r="E52" s="25"/>
      <c r="F52" s="25"/>
      <c r="G52" s="25"/>
      <c r="H52" s="25"/>
      <c r="I52" s="26"/>
      <c r="J52" s="31"/>
      <c r="K52" s="32"/>
      <c r="L52" s="33">
        <v>5</v>
      </c>
      <c r="M52" s="30">
        <v>1200</v>
      </c>
      <c r="N52" s="30">
        <v>400</v>
      </c>
      <c r="O52" s="30">
        <f t="shared" si="0"/>
        <v>600</v>
      </c>
      <c r="P52" s="29">
        <f>N52*1.05</f>
        <v>420</v>
      </c>
    </row>
    <row r="53" spans="1:16" s="6" customFormat="1" ht="73.5" customHeight="1" x14ac:dyDescent="0.25">
      <c r="A53" s="24" t="s">
        <v>117</v>
      </c>
      <c r="B53" s="23" t="s">
        <v>38</v>
      </c>
      <c r="C53" s="23" t="s">
        <v>118</v>
      </c>
      <c r="D53" s="25"/>
      <c r="E53" s="34"/>
      <c r="F53" s="34"/>
      <c r="G53" s="25"/>
      <c r="H53" s="25"/>
      <c r="I53" s="26"/>
      <c r="J53" s="31"/>
      <c r="K53" s="32"/>
      <c r="L53" s="33">
        <v>9</v>
      </c>
      <c r="M53" s="30">
        <v>2350</v>
      </c>
      <c r="N53" s="30">
        <v>1500</v>
      </c>
      <c r="O53" s="30">
        <f t="shared" si="0"/>
        <v>1175</v>
      </c>
      <c r="P53" s="29">
        <v>1580</v>
      </c>
    </row>
    <row r="54" spans="1:16" s="6" customFormat="1" ht="78" customHeight="1" x14ac:dyDescent="0.25">
      <c r="A54" s="24" t="s">
        <v>119</v>
      </c>
      <c r="B54" s="24" t="s">
        <v>120</v>
      </c>
      <c r="C54" s="23" t="s">
        <v>121</v>
      </c>
      <c r="D54" s="25"/>
      <c r="E54" s="25"/>
      <c r="F54" s="25"/>
      <c r="G54" s="25"/>
      <c r="H54" s="25"/>
      <c r="I54" s="26"/>
      <c r="J54" s="31"/>
      <c r="K54" s="32"/>
      <c r="L54" s="33">
        <v>9</v>
      </c>
      <c r="M54" s="30">
        <v>1120</v>
      </c>
      <c r="N54" s="30">
        <v>1000</v>
      </c>
      <c r="O54" s="30">
        <f t="shared" si="0"/>
        <v>560</v>
      </c>
      <c r="P54" s="29">
        <f>N54*1.05</f>
        <v>1050</v>
      </c>
    </row>
    <row r="55" spans="1:16" s="6" customFormat="1" ht="44.25" customHeight="1" x14ac:dyDescent="0.25">
      <c r="A55" s="24" t="s">
        <v>123</v>
      </c>
      <c r="B55" s="24" t="s">
        <v>122</v>
      </c>
      <c r="C55" s="23" t="s">
        <v>124</v>
      </c>
      <c r="D55" s="25"/>
      <c r="E55" s="34"/>
      <c r="F55" s="34"/>
      <c r="G55" s="25"/>
      <c r="H55" s="25"/>
      <c r="I55" s="26"/>
      <c r="J55" s="31"/>
      <c r="K55" s="32"/>
      <c r="L55" s="33">
        <v>7</v>
      </c>
      <c r="M55" s="30">
        <v>750</v>
      </c>
      <c r="N55" s="30">
        <v>500</v>
      </c>
      <c r="O55" s="30">
        <f t="shared" si="0"/>
        <v>375</v>
      </c>
      <c r="P55" s="29">
        <v>530</v>
      </c>
    </row>
    <row r="56" spans="1:16" s="6" customFormat="1" ht="44.25" customHeight="1" x14ac:dyDescent="0.25">
      <c r="A56" s="24"/>
      <c r="B56" s="24"/>
      <c r="C56" s="23" t="s">
        <v>125</v>
      </c>
      <c r="D56" s="25"/>
      <c r="E56" s="34"/>
      <c r="F56" s="34"/>
      <c r="G56" s="25"/>
      <c r="H56" s="25"/>
      <c r="I56" s="26"/>
      <c r="J56" s="31"/>
      <c r="K56" s="32"/>
      <c r="L56" s="33">
        <v>7</v>
      </c>
      <c r="M56" s="30">
        <v>500</v>
      </c>
      <c r="N56" s="30">
        <v>350</v>
      </c>
      <c r="O56" s="30">
        <f t="shared" si="0"/>
        <v>250</v>
      </c>
      <c r="P56" s="29">
        <v>370</v>
      </c>
    </row>
    <row r="57" spans="1:16" s="6" customFormat="1" ht="44.25" customHeight="1" x14ac:dyDescent="0.25">
      <c r="A57" s="24"/>
      <c r="B57" s="24"/>
      <c r="C57" s="23" t="s">
        <v>126</v>
      </c>
      <c r="D57" s="25"/>
      <c r="E57" s="34"/>
      <c r="F57" s="34"/>
      <c r="G57" s="25"/>
      <c r="H57" s="25"/>
      <c r="I57" s="26"/>
      <c r="J57" s="31"/>
      <c r="K57" s="32"/>
      <c r="L57" s="33">
        <v>7</v>
      </c>
      <c r="M57" s="30">
        <v>300</v>
      </c>
      <c r="N57" s="30">
        <v>300</v>
      </c>
      <c r="O57" s="30">
        <f t="shared" si="0"/>
        <v>150</v>
      </c>
      <c r="P57" s="29">
        <v>300</v>
      </c>
    </row>
    <row r="58" spans="1:16" s="6" customFormat="1" ht="59.25" customHeight="1" x14ac:dyDescent="0.25">
      <c r="A58" s="24" t="s">
        <v>127</v>
      </c>
      <c r="B58" s="24" t="s">
        <v>128</v>
      </c>
      <c r="C58" s="23" t="s">
        <v>129</v>
      </c>
      <c r="D58" s="25"/>
      <c r="E58" s="25"/>
      <c r="F58" s="25"/>
      <c r="G58" s="25"/>
      <c r="H58" s="25"/>
      <c r="I58" s="26"/>
      <c r="J58" s="31"/>
      <c r="K58" s="32"/>
      <c r="L58" s="33">
        <v>7</v>
      </c>
      <c r="M58" s="30">
        <v>1800</v>
      </c>
      <c r="N58" s="30">
        <v>600</v>
      </c>
      <c r="O58" s="30">
        <f t="shared" si="0"/>
        <v>900</v>
      </c>
      <c r="P58" s="29">
        <f>N58*1.05</f>
        <v>630</v>
      </c>
    </row>
    <row r="59" spans="1:16" s="6" customFormat="1" ht="59.25" customHeight="1" x14ac:dyDescent="0.25">
      <c r="A59" s="24"/>
      <c r="B59" s="24"/>
      <c r="C59" s="23" t="s">
        <v>130</v>
      </c>
      <c r="D59" s="25"/>
      <c r="E59" s="25"/>
      <c r="F59" s="25"/>
      <c r="G59" s="25"/>
      <c r="H59" s="25"/>
      <c r="I59" s="26"/>
      <c r="J59" s="31"/>
      <c r="K59" s="32"/>
      <c r="L59" s="33">
        <v>7</v>
      </c>
      <c r="M59" s="30">
        <v>1100</v>
      </c>
      <c r="N59" s="30">
        <v>700</v>
      </c>
      <c r="O59" s="30">
        <f t="shared" si="0"/>
        <v>550</v>
      </c>
      <c r="P59" s="29">
        <v>740</v>
      </c>
    </row>
    <row r="60" spans="1:16" s="6" customFormat="1" ht="46.5" customHeight="1" x14ac:dyDescent="0.25">
      <c r="A60" s="24" t="s">
        <v>131</v>
      </c>
      <c r="B60" s="24" t="s">
        <v>132</v>
      </c>
      <c r="C60" s="23" t="s">
        <v>133</v>
      </c>
      <c r="D60" s="25"/>
      <c r="E60" s="25"/>
      <c r="F60" s="25"/>
      <c r="G60" s="25"/>
      <c r="H60" s="25"/>
      <c r="I60" s="26"/>
      <c r="J60" s="25"/>
      <c r="K60" s="27"/>
      <c r="L60" s="28">
        <v>5</v>
      </c>
      <c r="M60" s="29">
        <v>1300</v>
      </c>
      <c r="N60" s="29">
        <v>400</v>
      </c>
      <c r="O60" s="30">
        <f t="shared" si="0"/>
        <v>650</v>
      </c>
      <c r="P60" s="29">
        <f t="shared" ref="P60:P68" si="1">N60*1.05</f>
        <v>420</v>
      </c>
    </row>
    <row r="61" spans="1:16" s="6" customFormat="1" ht="46.5" customHeight="1" x14ac:dyDescent="0.25">
      <c r="A61" s="24"/>
      <c r="B61" s="24"/>
      <c r="C61" s="23" t="s">
        <v>134</v>
      </c>
      <c r="D61" s="25"/>
      <c r="E61" s="25"/>
      <c r="F61" s="25"/>
      <c r="G61" s="25"/>
      <c r="H61" s="25"/>
      <c r="I61" s="26"/>
      <c r="J61" s="25"/>
      <c r="K61" s="27"/>
      <c r="L61" s="28">
        <v>5</v>
      </c>
      <c r="M61" s="29">
        <v>1300</v>
      </c>
      <c r="N61" s="29">
        <v>400</v>
      </c>
      <c r="O61" s="30">
        <f t="shared" si="0"/>
        <v>650</v>
      </c>
      <c r="P61" s="29">
        <f t="shared" si="1"/>
        <v>420</v>
      </c>
    </row>
    <row r="62" spans="1:16" s="6" customFormat="1" ht="46.5" customHeight="1" x14ac:dyDescent="0.25">
      <c r="A62" s="24"/>
      <c r="B62" s="24"/>
      <c r="C62" s="23" t="s">
        <v>135</v>
      </c>
      <c r="D62" s="25"/>
      <c r="E62" s="25"/>
      <c r="F62" s="25"/>
      <c r="G62" s="25"/>
      <c r="H62" s="25"/>
      <c r="I62" s="26"/>
      <c r="J62" s="25"/>
      <c r="K62" s="27"/>
      <c r="L62" s="28">
        <v>5</v>
      </c>
      <c r="M62" s="29">
        <v>1300</v>
      </c>
      <c r="N62" s="29">
        <v>400</v>
      </c>
      <c r="O62" s="30">
        <f t="shared" si="0"/>
        <v>650</v>
      </c>
      <c r="P62" s="29">
        <f t="shared" si="1"/>
        <v>420</v>
      </c>
    </row>
    <row r="63" spans="1:16" s="6" customFormat="1" ht="42.75" customHeight="1" x14ac:dyDescent="0.25">
      <c r="A63" s="24" t="s">
        <v>136</v>
      </c>
      <c r="B63" s="24" t="s">
        <v>137</v>
      </c>
      <c r="C63" s="23" t="s">
        <v>138</v>
      </c>
      <c r="D63" s="25"/>
      <c r="E63" s="25"/>
      <c r="F63" s="25"/>
      <c r="G63" s="25"/>
      <c r="H63" s="25"/>
      <c r="I63" s="26"/>
      <c r="J63" s="25"/>
      <c r="K63" s="27"/>
      <c r="L63" s="28">
        <v>8</v>
      </c>
      <c r="M63" s="29">
        <v>8100</v>
      </c>
      <c r="N63" s="29">
        <v>5000</v>
      </c>
      <c r="O63" s="30">
        <f t="shared" si="0"/>
        <v>4050</v>
      </c>
      <c r="P63" s="29">
        <f t="shared" si="1"/>
        <v>5250</v>
      </c>
    </row>
    <row r="64" spans="1:16" s="6" customFormat="1" ht="71.25" customHeight="1" x14ac:dyDescent="0.25">
      <c r="A64" s="24" t="s">
        <v>139</v>
      </c>
      <c r="B64" s="24" t="s">
        <v>140</v>
      </c>
      <c r="C64" s="23" t="s">
        <v>141</v>
      </c>
      <c r="D64" s="25"/>
      <c r="E64" s="25"/>
      <c r="F64" s="25"/>
      <c r="G64" s="25"/>
      <c r="H64" s="25"/>
      <c r="I64" s="26"/>
      <c r="J64" s="31"/>
      <c r="K64" s="32"/>
      <c r="L64" s="33">
        <v>8</v>
      </c>
      <c r="M64" s="30">
        <v>1600</v>
      </c>
      <c r="N64" s="30">
        <v>800</v>
      </c>
      <c r="O64" s="30">
        <f t="shared" si="0"/>
        <v>800</v>
      </c>
      <c r="P64" s="29">
        <f t="shared" si="1"/>
        <v>840</v>
      </c>
    </row>
    <row r="65" spans="1:16" s="6" customFormat="1" ht="71.25" customHeight="1" x14ac:dyDescent="0.25">
      <c r="A65" s="24"/>
      <c r="B65" s="24"/>
      <c r="C65" s="23" t="s">
        <v>142</v>
      </c>
      <c r="D65" s="25"/>
      <c r="E65" s="25"/>
      <c r="F65" s="25"/>
      <c r="G65" s="25"/>
      <c r="H65" s="25"/>
      <c r="I65" s="26"/>
      <c r="J65" s="31"/>
      <c r="K65" s="32"/>
      <c r="L65" s="33">
        <v>8</v>
      </c>
      <c r="M65" s="30">
        <v>24000</v>
      </c>
      <c r="N65" s="30">
        <v>10000</v>
      </c>
      <c r="O65" s="30">
        <f t="shared" ref="O65:O100" si="2">M65*0.5</f>
        <v>12000</v>
      </c>
      <c r="P65" s="29">
        <f t="shared" si="1"/>
        <v>10500</v>
      </c>
    </row>
    <row r="66" spans="1:16" s="6" customFormat="1" ht="69" customHeight="1" x14ac:dyDescent="0.25">
      <c r="A66" s="24" t="s">
        <v>143</v>
      </c>
      <c r="B66" s="24" t="s">
        <v>144</v>
      </c>
      <c r="C66" s="23" t="s">
        <v>145</v>
      </c>
      <c r="D66" s="25"/>
      <c r="E66" s="25"/>
      <c r="F66" s="25"/>
      <c r="G66" s="25"/>
      <c r="H66" s="25"/>
      <c r="I66" s="26"/>
      <c r="J66" s="25"/>
      <c r="K66" s="27"/>
      <c r="L66" s="28">
        <v>8</v>
      </c>
      <c r="M66" s="29">
        <v>10000</v>
      </c>
      <c r="N66" s="29">
        <v>4000</v>
      </c>
      <c r="O66" s="30">
        <f t="shared" si="2"/>
        <v>5000</v>
      </c>
      <c r="P66" s="29">
        <f t="shared" si="1"/>
        <v>4200</v>
      </c>
    </row>
    <row r="67" spans="1:16" s="6" customFormat="1" ht="78" customHeight="1" x14ac:dyDescent="0.25">
      <c r="A67" s="24" t="s">
        <v>146</v>
      </c>
      <c r="B67" s="24" t="s">
        <v>147</v>
      </c>
      <c r="C67" s="23" t="s">
        <v>148</v>
      </c>
      <c r="D67" s="25"/>
      <c r="E67" s="25"/>
      <c r="F67" s="25"/>
      <c r="G67" s="25"/>
      <c r="H67" s="25"/>
      <c r="I67" s="26"/>
      <c r="J67" s="31"/>
      <c r="K67" s="32"/>
      <c r="L67" s="33">
        <v>7</v>
      </c>
      <c r="M67" s="30">
        <v>2000</v>
      </c>
      <c r="N67" s="30">
        <v>1000</v>
      </c>
      <c r="O67" s="30">
        <f t="shared" si="2"/>
        <v>1000</v>
      </c>
      <c r="P67" s="29">
        <f t="shared" si="1"/>
        <v>1050</v>
      </c>
    </row>
    <row r="68" spans="1:16" s="6" customFormat="1" ht="78" customHeight="1" x14ac:dyDescent="0.25">
      <c r="A68" s="24"/>
      <c r="B68" s="24"/>
      <c r="C68" s="23" t="s">
        <v>149</v>
      </c>
      <c r="D68" s="25"/>
      <c r="E68" s="25"/>
      <c r="F68" s="25"/>
      <c r="G68" s="25"/>
      <c r="H68" s="25"/>
      <c r="I68" s="26"/>
      <c r="J68" s="31"/>
      <c r="K68" s="32"/>
      <c r="L68" s="33">
        <v>7</v>
      </c>
      <c r="M68" s="30">
        <v>2000</v>
      </c>
      <c r="N68" s="30">
        <v>800</v>
      </c>
      <c r="O68" s="30">
        <f t="shared" si="2"/>
        <v>1000</v>
      </c>
      <c r="P68" s="29">
        <f t="shared" si="1"/>
        <v>840</v>
      </c>
    </row>
    <row r="69" spans="1:16" s="6" customFormat="1" ht="78" customHeight="1" x14ac:dyDescent="0.25">
      <c r="A69" s="24"/>
      <c r="B69" s="24"/>
      <c r="C69" s="23" t="s">
        <v>150</v>
      </c>
      <c r="D69" s="25"/>
      <c r="E69" s="25"/>
      <c r="F69" s="25"/>
      <c r="G69" s="25"/>
      <c r="H69" s="25"/>
      <c r="I69" s="26"/>
      <c r="J69" s="31"/>
      <c r="K69" s="32"/>
      <c r="L69" s="33">
        <v>7</v>
      </c>
      <c r="M69" s="30">
        <v>2000</v>
      </c>
      <c r="N69" s="30">
        <v>700</v>
      </c>
      <c r="O69" s="30">
        <f t="shared" si="2"/>
        <v>1000</v>
      </c>
      <c r="P69" s="29">
        <v>740</v>
      </c>
    </row>
    <row r="70" spans="1:16" s="6" customFormat="1" ht="45.75" customHeight="1" x14ac:dyDescent="0.25">
      <c r="A70" s="24" t="s">
        <v>151</v>
      </c>
      <c r="B70" s="24" t="s">
        <v>152</v>
      </c>
      <c r="C70" s="23" t="s">
        <v>153</v>
      </c>
      <c r="D70" s="25"/>
      <c r="E70" s="25"/>
      <c r="F70" s="25"/>
      <c r="G70" s="25"/>
      <c r="H70" s="25"/>
      <c r="I70" s="26"/>
      <c r="J70" s="31"/>
      <c r="K70" s="32"/>
      <c r="L70" s="33">
        <v>7</v>
      </c>
      <c r="M70" s="30">
        <v>1160</v>
      </c>
      <c r="N70" s="30">
        <v>600</v>
      </c>
      <c r="O70" s="30">
        <f t="shared" si="2"/>
        <v>580</v>
      </c>
      <c r="P70" s="29">
        <f>N70*1.05</f>
        <v>630</v>
      </c>
    </row>
    <row r="71" spans="1:16" s="6" customFormat="1" ht="45.75" customHeight="1" x14ac:dyDescent="0.25">
      <c r="A71" s="24"/>
      <c r="B71" s="24"/>
      <c r="C71" s="23" t="s">
        <v>154</v>
      </c>
      <c r="D71" s="25"/>
      <c r="E71" s="25"/>
      <c r="F71" s="25"/>
      <c r="G71" s="25"/>
      <c r="H71" s="25"/>
      <c r="I71" s="26"/>
      <c r="J71" s="31"/>
      <c r="K71" s="32"/>
      <c r="L71" s="33">
        <v>7</v>
      </c>
      <c r="M71" s="30">
        <v>700</v>
      </c>
      <c r="N71" s="30">
        <v>300</v>
      </c>
      <c r="O71" s="30">
        <f t="shared" si="2"/>
        <v>350</v>
      </c>
      <c r="P71" s="29">
        <v>320</v>
      </c>
    </row>
    <row r="72" spans="1:16" s="6" customFormat="1" ht="45.75" customHeight="1" x14ac:dyDescent="0.25">
      <c r="A72" s="24"/>
      <c r="B72" s="24"/>
      <c r="C72" s="23" t="s">
        <v>88</v>
      </c>
      <c r="D72" s="25"/>
      <c r="E72" s="25"/>
      <c r="F72" s="25"/>
      <c r="G72" s="25"/>
      <c r="H72" s="25"/>
      <c r="I72" s="26"/>
      <c r="J72" s="31"/>
      <c r="K72" s="32"/>
      <c r="L72" s="33">
        <v>7</v>
      </c>
      <c r="M72" s="30">
        <v>450</v>
      </c>
      <c r="N72" s="30">
        <v>300</v>
      </c>
      <c r="O72" s="30">
        <f t="shared" si="2"/>
        <v>225</v>
      </c>
      <c r="P72" s="29">
        <v>320</v>
      </c>
    </row>
    <row r="73" spans="1:16" s="6" customFormat="1" ht="104.25" customHeight="1" x14ac:dyDescent="0.25">
      <c r="A73" s="24" t="s">
        <v>155</v>
      </c>
      <c r="B73" s="24" t="s">
        <v>156</v>
      </c>
      <c r="C73" s="23" t="s">
        <v>157</v>
      </c>
      <c r="D73" s="25"/>
      <c r="E73" s="25"/>
      <c r="F73" s="25"/>
      <c r="G73" s="25"/>
      <c r="H73" s="25"/>
      <c r="I73" s="26"/>
      <c r="J73" s="25"/>
      <c r="K73" s="27"/>
      <c r="L73" s="28">
        <v>6</v>
      </c>
      <c r="M73" s="29">
        <v>1200</v>
      </c>
      <c r="N73" s="29">
        <v>500</v>
      </c>
      <c r="O73" s="30">
        <f t="shared" si="2"/>
        <v>600</v>
      </c>
      <c r="P73" s="29">
        <v>330</v>
      </c>
    </row>
    <row r="74" spans="1:16" s="6" customFormat="1" ht="104.25" customHeight="1" x14ac:dyDescent="0.25">
      <c r="A74" s="24" t="s">
        <v>158</v>
      </c>
      <c r="B74" s="24" t="s">
        <v>159</v>
      </c>
      <c r="C74" s="23" t="s">
        <v>160</v>
      </c>
      <c r="D74" s="25"/>
      <c r="E74" s="25"/>
      <c r="F74" s="25"/>
      <c r="G74" s="25"/>
      <c r="H74" s="25"/>
      <c r="I74" s="26"/>
      <c r="J74" s="25"/>
      <c r="K74" s="27"/>
      <c r="L74" s="28">
        <v>8</v>
      </c>
      <c r="M74" s="29">
        <v>1350</v>
      </c>
      <c r="N74" s="29">
        <v>800</v>
      </c>
      <c r="O74" s="30">
        <f t="shared" si="2"/>
        <v>675</v>
      </c>
      <c r="P74" s="29">
        <f>N74*1.05</f>
        <v>840</v>
      </c>
    </row>
    <row r="75" spans="1:16" s="6" customFormat="1" ht="116.25" customHeight="1" x14ac:dyDescent="0.25">
      <c r="A75" s="37" t="s">
        <v>161</v>
      </c>
      <c r="B75" s="24" t="s">
        <v>162</v>
      </c>
      <c r="C75" s="23" t="s">
        <v>163</v>
      </c>
      <c r="D75" s="25"/>
      <c r="E75" s="25"/>
      <c r="F75" s="25"/>
      <c r="G75" s="25"/>
      <c r="H75" s="25"/>
      <c r="I75" s="26"/>
      <c r="J75" s="31"/>
      <c r="K75" s="32"/>
      <c r="L75" s="33">
        <v>7</v>
      </c>
      <c r="M75" s="30">
        <v>1000</v>
      </c>
      <c r="N75" s="30">
        <v>500</v>
      </c>
      <c r="O75" s="30">
        <f t="shared" si="2"/>
        <v>500</v>
      </c>
      <c r="P75" s="29">
        <v>530</v>
      </c>
    </row>
    <row r="76" spans="1:16" s="6" customFormat="1" ht="72" customHeight="1" x14ac:dyDescent="0.25">
      <c r="A76" s="23" t="s">
        <v>164</v>
      </c>
      <c r="B76" s="24" t="s">
        <v>165</v>
      </c>
      <c r="C76" s="23" t="s">
        <v>166</v>
      </c>
      <c r="D76" s="25"/>
      <c r="E76" s="25"/>
      <c r="F76" s="25"/>
      <c r="G76" s="25"/>
      <c r="H76" s="25"/>
      <c r="I76" s="26"/>
      <c r="J76" s="25"/>
      <c r="K76" s="27"/>
      <c r="L76" s="28">
        <v>7</v>
      </c>
      <c r="M76" s="29">
        <v>8000</v>
      </c>
      <c r="N76" s="29">
        <v>2000</v>
      </c>
      <c r="O76" s="30">
        <f t="shared" si="2"/>
        <v>4000</v>
      </c>
      <c r="P76" s="29">
        <f>N76*1.05</f>
        <v>2100</v>
      </c>
    </row>
    <row r="77" spans="1:16" s="6" customFormat="1" ht="71.25" customHeight="1" x14ac:dyDescent="0.25">
      <c r="A77" s="23" t="s">
        <v>167</v>
      </c>
      <c r="B77" s="24" t="s">
        <v>152</v>
      </c>
      <c r="C77" s="23" t="s">
        <v>168</v>
      </c>
      <c r="D77" s="25"/>
      <c r="E77" s="25"/>
      <c r="F77" s="25"/>
      <c r="G77" s="25"/>
      <c r="H77" s="25"/>
      <c r="I77" s="26"/>
      <c r="J77" s="31"/>
      <c r="K77" s="32"/>
      <c r="L77" s="33">
        <v>7</v>
      </c>
      <c r="M77" s="30">
        <v>1750</v>
      </c>
      <c r="N77" s="30">
        <v>600</v>
      </c>
      <c r="O77" s="30">
        <f t="shared" si="2"/>
        <v>875</v>
      </c>
      <c r="P77" s="29">
        <f>N77*1.05</f>
        <v>630</v>
      </c>
    </row>
    <row r="78" spans="1:16" s="6" customFormat="1" ht="71.25" customHeight="1" x14ac:dyDescent="0.25">
      <c r="A78" s="23"/>
      <c r="B78" s="24"/>
      <c r="C78" s="23" t="s">
        <v>169</v>
      </c>
      <c r="D78" s="25"/>
      <c r="E78" s="25"/>
      <c r="F78" s="25"/>
      <c r="G78" s="25"/>
      <c r="H78" s="25"/>
      <c r="I78" s="26"/>
      <c r="J78" s="31"/>
      <c r="K78" s="32"/>
      <c r="L78" s="33">
        <v>7</v>
      </c>
      <c r="M78" s="30">
        <v>850</v>
      </c>
      <c r="N78" s="30">
        <v>500</v>
      </c>
      <c r="O78" s="30">
        <f t="shared" si="2"/>
        <v>425</v>
      </c>
      <c r="P78" s="29">
        <v>530</v>
      </c>
    </row>
    <row r="79" spans="1:16" s="6" customFormat="1" ht="71.25" customHeight="1" x14ac:dyDescent="0.25">
      <c r="A79" s="23"/>
      <c r="B79" s="24"/>
      <c r="C79" s="23" t="s">
        <v>170</v>
      </c>
      <c r="D79" s="25"/>
      <c r="E79" s="25"/>
      <c r="F79" s="25"/>
      <c r="G79" s="25"/>
      <c r="H79" s="25"/>
      <c r="I79" s="26"/>
      <c r="J79" s="31"/>
      <c r="K79" s="32"/>
      <c r="L79" s="33">
        <v>7</v>
      </c>
      <c r="M79" s="30">
        <v>2500</v>
      </c>
      <c r="N79" s="30">
        <v>1000</v>
      </c>
      <c r="O79" s="30">
        <f t="shared" si="2"/>
        <v>1250</v>
      </c>
      <c r="P79" s="29">
        <f>N79*1.05</f>
        <v>1050</v>
      </c>
    </row>
    <row r="80" spans="1:16" s="6" customFormat="1" ht="76.5" customHeight="1" x14ac:dyDescent="0.25">
      <c r="A80" s="23" t="s">
        <v>171</v>
      </c>
      <c r="B80" s="24" t="s">
        <v>172</v>
      </c>
      <c r="C80" s="23" t="s">
        <v>173</v>
      </c>
      <c r="D80" s="25"/>
      <c r="E80" s="25"/>
      <c r="F80" s="25"/>
      <c r="G80" s="25"/>
      <c r="H80" s="25"/>
      <c r="I80" s="26"/>
      <c r="J80" s="31"/>
      <c r="K80" s="32"/>
      <c r="L80" s="33">
        <v>6</v>
      </c>
      <c r="M80" s="30">
        <v>750</v>
      </c>
      <c r="N80" s="30">
        <v>400</v>
      </c>
      <c r="O80" s="30">
        <f t="shared" si="2"/>
        <v>375</v>
      </c>
      <c r="P80" s="29">
        <f>N80*1.05</f>
        <v>420</v>
      </c>
    </row>
    <row r="81" spans="1:16" s="6" customFormat="1" ht="76.5" customHeight="1" x14ac:dyDescent="0.25">
      <c r="A81" s="23"/>
      <c r="B81" s="24"/>
      <c r="C81" s="23" t="s">
        <v>174</v>
      </c>
      <c r="D81" s="25"/>
      <c r="E81" s="25"/>
      <c r="F81" s="25"/>
      <c r="G81" s="25"/>
      <c r="H81" s="25"/>
      <c r="I81" s="26"/>
      <c r="J81" s="31"/>
      <c r="K81" s="32"/>
      <c r="L81" s="33">
        <v>6</v>
      </c>
      <c r="M81" s="30">
        <v>1000</v>
      </c>
      <c r="N81" s="30">
        <v>500</v>
      </c>
      <c r="O81" s="30">
        <f t="shared" si="2"/>
        <v>500</v>
      </c>
      <c r="P81" s="29">
        <v>530</v>
      </c>
    </row>
    <row r="82" spans="1:16" s="6" customFormat="1" ht="76.5" customHeight="1" x14ac:dyDescent="0.25">
      <c r="A82" s="23"/>
      <c r="B82" s="24"/>
      <c r="C82" s="23" t="s">
        <v>175</v>
      </c>
      <c r="D82" s="25"/>
      <c r="E82" s="25"/>
      <c r="F82" s="25"/>
      <c r="G82" s="25"/>
      <c r="H82" s="25"/>
      <c r="I82" s="26"/>
      <c r="J82" s="31"/>
      <c r="K82" s="32"/>
      <c r="L82" s="33">
        <v>6</v>
      </c>
      <c r="M82" s="30">
        <v>435</v>
      </c>
      <c r="N82" s="30">
        <v>300</v>
      </c>
      <c r="O82" s="30">
        <f t="shared" si="2"/>
        <v>217.5</v>
      </c>
      <c r="P82" s="29">
        <v>320</v>
      </c>
    </row>
    <row r="83" spans="1:16" s="6" customFormat="1" ht="94.5" customHeight="1" x14ac:dyDescent="0.25">
      <c r="A83" s="23" t="s">
        <v>176</v>
      </c>
      <c r="B83" s="24" t="s">
        <v>177</v>
      </c>
      <c r="C83" s="23" t="s">
        <v>178</v>
      </c>
      <c r="D83" s="25"/>
      <c r="E83" s="25"/>
      <c r="F83" s="25"/>
      <c r="G83" s="25"/>
      <c r="H83" s="25"/>
      <c r="I83" s="26"/>
      <c r="J83" s="31"/>
      <c r="K83" s="32"/>
      <c r="L83" s="33">
        <v>6</v>
      </c>
      <c r="M83" s="30">
        <v>1000</v>
      </c>
      <c r="N83" s="30">
        <v>700</v>
      </c>
      <c r="O83" s="30">
        <f t="shared" si="2"/>
        <v>500</v>
      </c>
      <c r="P83" s="29">
        <f>N83*1.05</f>
        <v>735</v>
      </c>
    </row>
    <row r="84" spans="1:16" s="6" customFormat="1" ht="70.5" customHeight="1" x14ac:dyDescent="0.25">
      <c r="A84" s="24" t="s">
        <v>179</v>
      </c>
      <c r="B84" s="23" t="s">
        <v>75</v>
      </c>
      <c r="C84" s="23" t="s">
        <v>180</v>
      </c>
      <c r="D84" s="25"/>
      <c r="E84" s="34"/>
      <c r="F84" s="34"/>
      <c r="G84" s="25"/>
      <c r="H84" s="25"/>
      <c r="I84" s="26"/>
      <c r="J84" s="25"/>
      <c r="K84" s="27"/>
      <c r="L84" s="28">
        <v>6</v>
      </c>
      <c r="M84" s="29">
        <v>20000</v>
      </c>
      <c r="N84" s="29">
        <v>4000</v>
      </c>
      <c r="O84" s="30">
        <f t="shared" si="2"/>
        <v>10000</v>
      </c>
      <c r="P84" s="29">
        <f>N84*1.05</f>
        <v>4200</v>
      </c>
    </row>
    <row r="85" spans="1:16" s="6" customFormat="1" ht="66" customHeight="1" x14ac:dyDescent="0.25">
      <c r="A85" s="24" t="s">
        <v>181</v>
      </c>
      <c r="B85" s="24" t="s">
        <v>182</v>
      </c>
      <c r="C85" s="23" t="s">
        <v>183</v>
      </c>
      <c r="D85" s="25"/>
      <c r="E85" s="25"/>
      <c r="F85" s="25"/>
      <c r="G85" s="25"/>
      <c r="H85" s="25"/>
      <c r="I85" s="26"/>
      <c r="J85" s="31"/>
      <c r="K85" s="32"/>
      <c r="L85" s="33">
        <v>5</v>
      </c>
      <c r="M85" s="30">
        <v>500</v>
      </c>
      <c r="N85" s="30">
        <v>300</v>
      </c>
      <c r="O85" s="30">
        <f t="shared" si="2"/>
        <v>250</v>
      </c>
      <c r="P85" s="29">
        <v>300</v>
      </c>
    </row>
    <row r="86" spans="1:16" s="6" customFormat="1" ht="81.75" customHeight="1" x14ac:dyDescent="0.25">
      <c r="A86" s="24" t="s">
        <v>184</v>
      </c>
      <c r="B86" s="24" t="s">
        <v>185</v>
      </c>
      <c r="C86" s="23" t="s">
        <v>186</v>
      </c>
      <c r="D86" s="25"/>
      <c r="E86" s="25"/>
      <c r="F86" s="25"/>
      <c r="G86" s="25"/>
      <c r="H86" s="25"/>
      <c r="I86" s="26"/>
      <c r="J86" s="25"/>
      <c r="K86" s="27"/>
      <c r="L86" s="28">
        <v>7</v>
      </c>
      <c r="M86" s="29">
        <v>2000</v>
      </c>
      <c r="N86" s="29">
        <v>1000</v>
      </c>
      <c r="O86" s="30">
        <f t="shared" si="2"/>
        <v>1000</v>
      </c>
      <c r="P86" s="29">
        <f>N86*1.05</f>
        <v>1050</v>
      </c>
    </row>
    <row r="87" spans="1:16" s="6" customFormat="1" ht="81.75" customHeight="1" x14ac:dyDescent="0.25">
      <c r="A87" s="24"/>
      <c r="B87" s="24"/>
      <c r="C87" s="23" t="s">
        <v>187</v>
      </c>
      <c r="D87" s="25"/>
      <c r="E87" s="25"/>
      <c r="F87" s="25"/>
      <c r="G87" s="25"/>
      <c r="H87" s="25"/>
      <c r="I87" s="26"/>
      <c r="J87" s="25"/>
      <c r="K87" s="27"/>
      <c r="L87" s="28">
        <v>7</v>
      </c>
      <c r="M87" s="29">
        <v>600</v>
      </c>
      <c r="N87" s="29">
        <v>300</v>
      </c>
      <c r="O87" s="30">
        <f t="shared" si="2"/>
        <v>300</v>
      </c>
      <c r="P87" s="29">
        <v>320</v>
      </c>
    </row>
    <row r="88" spans="1:16" s="6" customFormat="1" ht="101.25" customHeight="1" x14ac:dyDescent="0.25">
      <c r="A88" s="24" t="s">
        <v>188</v>
      </c>
      <c r="B88" s="24" t="s">
        <v>189</v>
      </c>
      <c r="C88" s="23" t="s">
        <v>190</v>
      </c>
      <c r="D88" s="25"/>
      <c r="E88" s="34"/>
      <c r="F88" s="34"/>
      <c r="G88" s="25"/>
      <c r="H88" s="25"/>
      <c r="I88" s="26"/>
      <c r="J88" s="25"/>
      <c r="K88" s="27"/>
      <c r="L88" s="28">
        <v>8</v>
      </c>
      <c r="M88" s="29">
        <v>6210</v>
      </c>
      <c r="N88" s="29">
        <v>3000</v>
      </c>
      <c r="O88" s="30">
        <f t="shared" si="2"/>
        <v>3105</v>
      </c>
      <c r="P88" s="29">
        <f>N88*1.05</f>
        <v>3150</v>
      </c>
    </row>
    <row r="89" spans="1:16" s="10" customFormat="1" ht="76.5" customHeight="1" x14ac:dyDescent="0.25">
      <c r="A89" s="38" t="s">
        <v>191</v>
      </c>
      <c r="B89" s="38" t="s">
        <v>192</v>
      </c>
      <c r="C89" s="35" t="s">
        <v>193</v>
      </c>
      <c r="D89" s="34"/>
      <c r="E89" s="34"/>
      <c r="F89" s="34"/>
      <c r="G89" s="25"/>
      <c r="H89" s="25"/>
      <c r="I89" s="39"/>
      <c r="J89" s="34"/>
      <c r="K89" s="40" t="s">
        <v>196</v>
      </c>
      <c r="L89" s="41">
        <v>6</v>
      </c>
      <c r="M89" s="42">
        <v>2200</v>
      </c>
      <c r="N89" s="42">
        <v>500</v>
      </c>
      <c r="O89" s="30">
        <f t="shared" si="2"/>
        <v>1100</v>
      </c>
      <c r="P89" s="29">
        <v>530</v>
      </c>
    </row>
    <row r="90" spans="1:16" s="10" customFormat="1" ht="76.5" customHeight="1" x14ac:dyDescent="0.25">
      <c r="A90" s="38"/>
      <c r="B90" s="38"/>
      <c r="C90" s="35" t="s">
        <v>194</v>
      </c>
      <c r="D90" s="34"/>
      <c r="E90" s="34"/>
      <c r="F90" s="34"/>
      <c r="G90" s="25"/>
      <c r="H90" s="25"/>
      <c r="I90" s="39"/>
      <c r="J90" s="34"/>
      <c r="K90" s="40"/>
      <c r="L90" s="41">
        <v>6</v>
      </c>
      <c r="M90" s="42">
        <v>3220</v>
      </c>
      <c r="N90" s="42">
        <v>900</v>
      </c>
      <c r="O90" s="30">
        <f t="shared" si="2"/>
        <v>1610</v>
      </c>
      <c r="P90" s="29">
        <v>950</v>
      </c>
    </row>
    <row r="91" spans="1:16" s="10" customFormat="1" ht="76.5" customHeight="1" x14ac:dyDescent="0.25">
      <c r="A91" s="38"/>
      <c r="B91" s="38"/>
      <c r="C91" s="35" t="s">
        <v>195</v>
      </c>
      <c r="D91" s="34"/>
      <c r="E91" s="34"/>
      <c r="F91" s="34"/>
      <c r="G91" s="25"/>
      <c r="H91" s="25"/>
      <c r="I91" s="39"/>
      <c r="J91" s="34"/>
      <c r="K91" s="40"/>
      <c r="L91" s="41">
        <v>6</v>
      </c>
      <c r="M91" s="42">
        <v>2500</v>
      </c>
      <c r="N91" s="42">
        <v>1000</v>
      </c>
      <c r="O91" s="30">
        <f t="shared" si="2"/>
        <v>1250</v>
      </c>
      <c r="P91" s="29">
        <f>N91*1.05</f>
        <v>1050</v>
      </c>
    </row>
    <row r="92" spans="1:16" s="6" customFormat="1" ht="30" x14ac:dyDescent="0.25">
      <c r="A92" s="24" t="s">
        <v>197</v>
      </c>
      <c r="B92" s="24" t="s">
        <v>198</v>
      </c>
      <c r="C92" s="23" t="s">
        <v>199</v>
      </c>
      <c r="D92" s="25"/>
      <c r="E92" s="25"/>
      <c r="F92" s="25"/>
      <c r="G92" s="25"/>
      <c r="H92" s="25"/>
      <c r="I92" s="26"/>
      <c r="J92" s="25"/>
      <c r="K92" s="27"/>
      <c r="L92" s="28">
        <v>8</v>
      </c>
      <c r="M92" s="29">
        <v>3000</v>
      </c>
      <c r="N92" s="29">
        <v>1500</v>
      </c>
      <c r="O92" s="30">
        <f t="shared" si="2"/>
        <v>1500</v>
      </c>
      <c r="P92" s="29">
        <v>1580</v>
      </c>
    </row>
    <row r="93" spans="1:16" s="6" customFormat="1" ht="30" x14ac:dyDescent="0.25">
      <c r="A93" s="24" t="s">
        <v>200</v>
      </c>
      <c r="B93" s="24" t="s">
        <v>201</v>
      </c>
      <c r="C93" s="23" t="s">
        <v>202</v>
      </c>
      <c r="D93" s="25"/>
      <c r="E93" s="25"/>
      <c r="F93" s="25"/>
      <c r="G93" s="25"/>
      <c r="H93" s="25"/>
      <c r="I93" s="26"/>
      <c r="J93" s="25"/>
      <c r="K93" s="27"/>
      <c r="L93" s="28">
        <v>8</v>
      </c>
      <c r="M93" s="29">
        <v>10000</v>
      </c>
      <c r="N93" s="29">
        <v>5000</v>
      </c>
      <c r="O93" s="30">
        <f t="shared" si="2"/>
        <v>5000</v>
      </c>
      <c r="P93" s="29">
        <f>N93*1.05</f>
        <v>5250</v>
      </c>
    </row>
    <row r="94" spans="1:16" s="6" customFormat="1" ht="45" x14ac:dyDescent="0.25">
      <c r="A94" s="24" t="s">
        <v>203</v>
      </c>
      <c r="B94" s="24" t="s">
        <v>204</v>
      </c>
      <c r="C94" s="23" t="s">
        <v>205</v>
      </c>
      <c r="D94" s="37"/>
      <c r="E94" s="37"/>
      <c r="F94" s="37"/>
      <c r="G94" s="25"/>
      <c r="H94" s="25"/>
      <c r="I94" s="43"/>
      <c r="J94" s="29"/>
      <c r="K94" s="27"/>
      <c r="L94" s="28">
        <v>9</v>
      </c>
      <c r="M94" s="29">
        <v>5000</v>
      </c>
      <c r="N94" s="29">
        <v>2500</v>
      </c>
      <c r="O94" s="30">
        <f t="shared" si="2"/>
        <v>2500</v>
      </c>
      <c r="P94" s="29">
        <v>2630</v>
      </c>
    </row>
    <row r="95" spans="1:16" s="6" customFormat="1" ht="30" x14ac:dyDescent="0.25">
      <c r="A95" s="24" t="s">
        <v>206</v>
      </c>
      <c r="B95" s="24" t="s">
        <v>207</v>
      </c>
      <c r="C95" s="23" t="s">
        <v>208</v>
      </c>
      <c r="D95" s="37"/>
      <c r="E95" s="37"/>
      <c r="F95" s="37"/>
      <c r="G95" s="25"/>
      <c r="H95" s="25"/>
      <c r="I95" s="43"/>
      <c r="J95" s="29"/>
      <c r="K95" s="27"/>
      <c r="L95" s="28">
        <v>8</v>
      </c>
      <c r="M95" s="29">
        <v>6000</v>
      </c>
      <c r="N95" s="29">
        <v>4000</v>
      </c>
      <c r="O95" s="30">
        <f t="shared" si="2"/>
        <v>3000</v>
      </c>
      <c r="P95" s="29">
        <f>N95*1.05</f>
        <v>4200</v>
      </c>
    </row>
    <row r="96" spans="1:16" s="6" customFormat="1" x14ac:dyDescent="0.25">
      <c r="A96" s="24" t="s">
        <v>209</v>
      </c>
      <c r="B96" s="24" t="s">
        <v>210</v>
      </c>
      <c r="C96" s="23" t="s">
        <v>211</v>
      </c>
      <c r="D96" s="25"/>
      <c r="E96" s="25"/>
      <c r="F96" s="25"/>
      <c r="G96" s="25"/>
      <c r="H96" s="25"/>
      <c r="I96" s="43"/>
      <c r="J96" s="24"/>
      <c r="K96" s="27"/>
      <c r="L96" s="28">
        <v>9</v>
      </c>
      <c r="M96" s="29">
        <v>400</v>
      </c>
      <c r="N96" s="29">
        <v>300</v>
      </c>
      <c r="O96" s="30">
        <f t="shared" si="2"/>
        <v>200</v>
      </c>
      <c r="P96" s="29">
        <v>320</v>
      </c>
    </row>
    <row r="97" spans="1:16" s="6" customFormat="1" x14ac:dyDescent="0.25">
      <c r="A97" s="24"/>
      <c r="B97" s="24"/>
      <c r="C97" s="23" t="s">
        <v>212</v>
      </c>
      <c r="D97" s="25"/>
      <c r="E97" s="25"/>
      <c r="F97" s="25"/>
      <c r="G97" s="25"/>
      <c r="H97" s="25"/>
      <c r="I97" s="43"/>
      <c r="J97" s="24"/>
      <c r="K97" s="27"/>
      <c r="L97" s="28">
        <v>9</v>
      </c>
      <c r="M97" s="29">
        <v>500</v>
      </c>
      <c r="N97" s="29">
        <v>400</v>
      </c>
      <c r="O97" s="30">
        <f t="shared" si="2"/>
        <v>250</v>
      </c>
      <c r="P97" s="29">
        <f>N97*1.05</f>
        <v>420</v>
      </c>
    </row>
    <row r="98" spans="1:16" s="6" customFormat="1" x14ac:dyDescent="0.25">
      <c r="A98" s="24"/>
      <c r="B98" s="24"/>
      <c r="C98" s="23" t="s">
        <v>213</v>
      </c>
      <c r="D98" s="25"/>
      <c r="E98" s="25"/>
      <c r="F98" s="25"/>
      <c r="G98" s="25"/>
      <c r="H98" s="25"/>
      <c r="I98" s="43"/>
      <c r="J98" s="24"/>
      <c r="K98" s="27"/>
      <c r="L98" s="28">
        <v>9</v>
      </c>
      <c r="M98" s="29">
        <v>2000</v>
      </c>
      <c r="N98" s="29">
        <v>500</v>
      </c>
      <c r="O98" s="30">
        <f t="shared" si="2"/>
        <v>1000</v>
      </c>
      <c r="P98" s="29">
        <v>530</v>
      </c>
    </row>
    <row r="99" spans="1:16" x14ac:dyDescent="0.25">
      <c r="A99" s="38" t="s">
        <v>214</v>
      </c>
      <c r="B99" s="38" t="s">
        <v>225</v>
      </c>
      <c r="C99" s="35" t="s">
        <v>226</v>
      </c>
      <c r="D99" s="34"/>
      <c r="E99" s="34"/>
      <c r="F99" s="34"/>
      <c r="G99" s="34"/>
      <c r="H99" s="34"/>
      <c r="I99" s="44"/>
      <c r="J99" s="38"/>
      <c r="K99" s="40"/>
      <c r="L99" s="41">
        <v>7</v>
      </c>
      <c r="M99" s="42"/>
      <c r="N99" s="42">
        <v>0</v>
      </c>
      <c r="O99" s="45">
        <f t="shared" si="2"/>
        <v>0</v>
      </c>
      <c r="P99" s="42">
        <v>2900</v>
      </c>
    </row>
    <row r="100" spans="1:16" s="6" customFormat="1" ht="60" x14ac:dyDescent="0.25">
      <c r="A100" s="24" t="s">
        <v>215</v>
      </c>
      <c r="B100" s="24" t="s">
        <v>216</v>
      </c>
      <c r="C100" s="23" t="s">
        <v>217</v>
      </c>
      <c r="D100" s="25"/>
      <c r="E100" s="25"/>
      <c r="F100" s="25"/>
      <c r="G100" s="25"/>
      <c r="H100" s="25"/>
      <c r="I100" s="43"/>
      <c r="J100" s="24"/>
      <c r="K100" s="27"/>
      <c r="L100" s="28">
        <v>6</v>
      </c>
      <c r="M100" s="29">
        <v>1000</v>
      </c>
      <c r="N100" s="29">
        <v>500</v>
      </c>
      <c r="O100" s="30">
        <f t="shared" si="2"/>
        <v>500</v>
      </c>
      <c r="P100" s="29">
        <v>530</v>
      </c>
    </row>
    <row r="101" spans="1:16" ht="18.75" x14ac:dyDescent="0.3">
      <c r="A101" s="21"/>
      <c r="B101" s="21"/>
      <c r="C101" s="21"/>
      <c r="D101" s="46"/>
      <c r="E101" s="46"/>
      <c r="F101" s="46"/>
      <c r="G101" s="46"/>
      <c r="H101" s="46"/>
      <c r="I101" s="47"/>
      <c r="J101" s="21"/>
      <c r="K101" s="48"/>
      <c r="L101" s="49"/>
      <c r="M101" s="49">
        <f>SUM(M3:M100)</f>
        <v>357415</v>
      </c>
      <c r="N101" s="49">
        <f>SUM(N3:N100)</f>
        <v>171550</v>
      </c>
      <c r="O101" s="49">
        <f>SUM(O3:O100)</f>
        <v>178707.5</v>
      </c>
      <c r="P101" s="50">
        <f>SUM(P3:P100)</f>
        <v>183035</v>
      </c>
    </row>
    <row r="102" spans="1:16" ht="18.75" x14ac:dyDescent="0.3">
      <c r="C102" s="2"/>
      <c r="F102" s="3"/>
    </row>
    <row r="105" spans="1:16" ht="21" x14ac:dyDescent="0.35">
      <c r="A105" s="20"/>
      <c r="B105" s="21"/>
      <c r="C105" s="22"/>
      <c r="M105" s="16">
        <f>185320/363415*100</f>
        <v>50.994042623447022</v>
      </c>
      <c r="N105" s="16">
        <f>10000/171000*100</f>
        <v>5.8479532163742682</v>
      </c>
    </row>
    <row r="106" spans="1:16" x14ac:dyDescent="0.25">
      <c r="C106" s="14"/>
    </row>
  </sheetData>
  <hyperlinks>
    <hyperlink ref="D50" r:id="rId1" xr:uid="{00000000-0004-0000-0000-000020000000}"/>
  </hyperlinks>
  <pageMargins left="0.7" right="0.7" top="0.75" bottom="0.75" header="0.3" footer="0.3"/>
  <pageSetup paperSize="9" scale="69" fitToHeight="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GROBELNIK</dc:creator>
  <cp:lastModifiedBy>Andreja GROBELNIK</cp:lastModifiedBy>
  <cp:lastPrinted>2026-02-16T08:28:07Z</cp:lastPrinted>
  <dcterms:created xsi:type="dcterms:W3CDTF">2022-02-23T11:20:05Z</dcterms:created>
  <dcterms:modified xsi:type="dcterms:W3CDTF">2026-06-17T08:18:44Z</dcterms:modified>
</cp:coreProperties>
</file>