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SEJE MESTNEGA SVETA - MANDAT 2022 - 2026\SEJE MESTNEGA SVETA\REDNE SEJE\24. REDNA SEJA (24.4.2025)\PRORAČUN\"/>
    </mc:Choice>
  </mc:AlternateContent>
  <bookViews>
    <workbookView xWindow="0" yWindow="0" windowWidth="30432" windowHeight="16848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85" i="1" l="1"/>
  <c r="K185" i="1"/>
  <c r="J185" i="1"/>
  <c r="I185" i="1"/>
  <c r="L184" i="1"/>
  <c r="K184" i="1"/>
  <c r="J184" i="1"/>
  <c r="I184" i="1"/>
  <c r="L183" i="1"/>
  <c r="K183" i="1"/>
  <c r="J183" i="1"/>
  <c r="I183" i="1"/>
  <c r="L182" i="1"/>
  <c r="K182" i="1"/>
  <c r="J182" i="1"/>
  <c r="I182" i="1"/>
  <c r="L181" i="1"/>
  <c r="K181" i="1"/>
  <c r="J181" i="1"/>
  <c r="I181" i="1"/>
  <c r="L180" i="1"/>
  <c r="K180" i="1"/>
  <c r="J180" i="1"/>
  <c r="I180" i="1"/>
  <c r="H179" i="1"/>
  <c r="G179" i="1"/>
  <c r="F179" i="1"/>
  <c r="L179" i="1" s="1"/>
  <c r="E179" i="1"/>
  <c r="L178" i="1"/>
  <c r="K178" i="1"/>
  <c r="J178" i="1"/>
  <c r="I178" i="1"/>
  <c r="L177" i="1"/>
  <c r="K177" i="1"/>
  <c r="J177" i="1"/>
  <c r="I177" i="1"/>
  <c r="L176" i="1"/>
  <c r="K176" i="1"/>
  <c r="J176" i="1"/>
  <c r="I176" i="1"/>
  <c r="L175" i="1"/>
  <c r="K175" i="1"/>
  <c r="J175" i="1"/>
  <c r="I175" i="1"/>
  <c r="L174" i="1"/>
  <c r="K174" i="1"/>
  <c r="J174" i="1"/>
  <c r="I174" i="1"/>
  <c r="L173" i="1"/>
  <c r="K173" i="1"/>
  <c r="J173" i="1"/>
  <c r="I173" i="1"/>
  <c r="H172" i="1"/>
  <c r="G172" i="1"/>
  <c r="F172" i="1"/>
  <c r="E172" i="1"/>
  <c r="L171" i="1"/>
  <c r="K171" i="1"/>
  <c r="J171" i="1"/>
  <c r="I171" i="1"/>
  <c r="L170" i="1"/>
  <c r="K170" i="1"/>
  <c r="J170" i="1"/>
  <c r="I170" i="1"/>
  <c r="L169" i="1"/>
  <c r="K169" i="1"/>
  <c r="J169" i="1"/>
  <c r="I169" i="1"/>
  <c r="L168" i="1"/>
  <c r="K168" i="1"/>
  <c r="J168" i="1"/>
  <c r="I168" i="1"/>
  <c r="L167" i="1"/>
  <c r="K167" i="1"/>
  <c r="J167" i="1"/>
  <c r="I167" i="1"/>
  <c r="L166" i="1"/>
  <c r="K166" i="1"/>
  <c r="J166" i="1"/>
  <c r="I166" i="1"/>
  <c r="L165" i="1"/>
  <c r="K165" i="1"/>
  <c r="J165" i="1"/>
  <c r="I165" i="1"/>
  <c r="L164" i="1"/>
  <c r="K164" i="1"/>
  <c r="J164" i="1"/>
  <c r="I164" i="1"/>
  <c r="L163" i="1"/>
  <c r="K163" i="1"/>
  <c r="J163" i="1"/>
  <c r="I163" i="1"/>
  <c r="L162" i="1"/>
  <c r="K162" i="1"/>
  <c r="J162" i="1"/>
  <c r="I162" i="1"/>
  <c r="H161" i="1"/>
  <c r="G161" i="1"/>
  <c r="F161" i="1"/>
  <c r="L161" i="1" s="1"/>
  <c r="E161" i="1"/>
  <c r="K161" i="1" s="1"/>
  <c r="L160" i="1"/>
  <c r="K160" i="1"/>
  <c r="J160" i="1"/>
  <c r="I160" i="1"/>
  <c r="L159" i="1"/>
  <c r="K159" i="1"/>
  <c r="J159" i="1"/>
  <c r="I159" i="1"/>
  <c r="H158" i="1"/>
  <c r="G158" i="1"/>
  <c r="F158" i="1"/>
  <c r="L158" i="1" s="1"/>
  <c r="E158" i="1"/>
  <c r="K158" i="1" s="1"/>
  <c r="L157" i="1"/>
  <c r="K157" i="1"/>
  <c r="J157" i="1"/>
  <c r="I157" i="1"/>
  <c r="H156" i="1"/>
  <c r="G156" i="1"/>
  <c r="F156" i="1"/>
  <c r="L156" i="1" s="1"/>
  <c r="E156" i="1"/>
  <c r="K156" i="1" s="1"/>
  <c r="L155" i="1"/>
  <c r="K155" i="1"/>
  <c r="J155" i="1"/>
  <c r="I155" i="1"/>
  <c r="H154" i="1"/>
  <c r="G154" i="1"/>
  <c r="F154" i="1"/>
  <c r="E154" i="1"/>
  <c r="K154" i="1" s="1"/>
  <c r="L152" i="1"/>
  <c r="K152" i="1"/>
  <c r="J152" i="1"/>
  <c r="I152" i="1"/>
  <c r="H151" i="1"/>
  <c r="G151" i="1"/>
  <c r="F151" i="1"/>
  <c r="L151" i="1" s="1"/>
  <c r="E151" i="1"/>
  <c r="K151" i="1" s="1"/>
  <c r="L150" i="1"/>
  <c r="K150" i="1"/>
  <c r="J150" i="1"/>
  <c r="I150" i="1"/>
  <c r="L149" i="1"/>
  <c r="K149" i="1"/>
  <c r="J149" i="1"/>
  <c r="I149" i="1"/>
  <c r="L148" i="1"/>
  <c r="K148" i="1"/>
  <c r="J148" i="1"/>
  <c r="I148" i="1"/>
  <c r="L147" i="1"/>
  <c r="K147" i="1"/>
  <c r="J147" i="1"/>
  <c r="I147" i="1"/>
  <c r="L146" i="1"/>
  <c r="K146" i="1"/>
  <c r="J146" i="1"/>
  <c r="I146" i="1"/>
  <c r="H145" i="1"/>
  <c r="G145" i="1"/>
  <c r="F145" i="1"/>
  <c r="L145" i="1" s="1"/>
  <c r="E145" i="1"/>
  <c r="K145" i="1" s="1"/>
  <c r="L144" i="1"/>
  <c r="K144" i="1"/>
  <c r="J144" i="1"/>
  <c r="I144" i="1"/>
  <c r="L143" i="1"/>
  <c r="K143" i="1"/>
  <c r="J143" i="1"/>
  <c r="I143" i="1"/>
  <c r="L142" i="1"/>
  <c r="K142" i="1"/>
  <c r="J142" i="1"/>
  <c r="I142" i="1"/>
  <c r="L141" i="1"/>
  <c r="K141" i="1"/>
  <c r="J141" i="1"/>
  <c r="I141" i="1"/>
  <c r="L140" i="1"/>
  <c r="K140" i="1"/>
  <c r="J140" i="1"/>
  <c r="I140" i="1"/>
  <c r="L139" i="1"/>
  <c r="K139" i="1"/>
  <c r="J139" i="1"/>
  <c r="I139" i="1"/>
  <c r="L138" i="1"/>
  <c r="K138" i="1"/>
  <c r="J138" i="1"/>
  <c r="I138" i="1"/>
  <c r="L137" i="1"/>
  <c r="K137" i="1"/>
  <c r="J137" i="1"/>
  <c r="I137" i="1"/>
  <c r="L136" i="1"/>
  <c r="K136" i="1"/>
  <c r="J136" i="1"/>
  <c r="I136" i="1"/>
  <c r="L135" i="1"/>
  <c r="K135" i="1"/>
  <c r="J135" i="1"/>
  <c r="I135" i="1"/>
  <c r="L134" i="1"/>
  <c r="K134" i="1"/>
  <c r="J134" i="1"/>
  <c r="I134" i="1"/>
  <c r="H133" i="1"/>
  <c r="G133" i="1"/>
  <c r="F133" i="1"/>
  <c r="E133" i="1"/>
  <c r="L132" i="1"/>
  <c r="K132" i="1"/>
  <c r="J132" i="1"/>
  <c r="I132" i="1"/>
  <c r="L131" i="1"/>
  <c r="K131" i="1"/>
  <c r="J131" i="1"/>
  <c r="I131" i="1"/>
  <c r="H130" i="1"/>
  <c r="G130" i="1"/>
  <c r="F130" i="1"/>
  <c r="L130" i="1" s="1"/>
  <c r="E130" i="1"/>
  <c r="K130" i="1" s="1"/>
  <c r="L129" i="1"/>
  <c r="K129" i="1"/>
  <c r="J129" i="1"/>
  <c r="I129" i="1"/>
  <c r="H128" i="1"/>
  <c r="G128" i="1"/>
  <c r="F128" i="1"/>
  <c r="L128" i="1" s="1"/>
  <c r="E128" i="1"/>
  <c r="K128" i="1" s="1"/>
  <c r="L127" i="1"/>
  <c r="K127" i="1"/>
  <c r="J127" i="1"/>
  <c r="I127" i="1"/>
  <c r="H126" i="1"/>
  <c r="G126" i="1"/>
  <c r="F126" i="1"/>
  <c r="L126" i="1" s="1"/>
  <c r="E126" i="1"/>
  <c r="K126" i="1" s="1"/>
  <c r="L124" i="1"/>
  <c r="K124" i="1"/>
  <c r="J124" i="1"/>
  <c r="I124" i="1"/>
  <c r="L123" i="1"/>
  <c r="K123" i="1"/>
  <c r="J123" i="1"/>
  <c r="I123" i="1"/>
  <c r="L122" i="1"/>
  <c r="K122" i="1"/>
  <c r="J122" i="1"/>
  <c r="I122" i="1"/>
  <c r="L121" i="1"/>
  <c r="K121" i="1"/>
  <c r="J121" i="1"/>
  <c r="I121" i="1"/>
  <c r="L120" i="1"/>
  <c r="K120" i="1"/>
  <c r="J120" i="1"/>
  <c r="I120" i="1"/>
  <c r="H119" i="1"/>
  <c r="G119" i="1"/>
  <c r="F119" i="1"/>
  <c r="L119" i="1" s="1"/>
  <c r="E119" i="1"/>
  <c r="I119" i="1" s="1"/>
  <c r="L118" i="1"/>
  <c r="K118" i="1"/>
  <c r="J118" i="1"/>
  <c r="I118" i="1"/>
  <c r="L117" i="1"/>
  <c r="K117" i="1"/>
  <c r="J117" i="1"/>
  <c r="I117" i="1"/>
  <c r="L116" i="1"/>
  <c r="K116" i="1"/>
  <c r="J116" i="1"/>
  <c r="I116" i="1"/>
  <c r="L115" i="1"/>
  <c r="K115" i="1"/>
  <c r="J115" i="1"/>
  <c r="I115" i="1"/>
  <c r="L114" i="1"/>
  <c r="K114" i="1"/>
  <c r="J114" i="1"/>
  <c r="I114" i="1"/>
  <c r="L113" i="1"/>
  <c r="K113" i="1"/>
  <c r="J113" i="1"/>
  <c r="I113" i="1"/>
  <c r="L112" i="1"/>
  <c r="K112" i="1"/>
  <c r="J112" i="1"/>
  <c r="I112" i="1"/>
  <c r="L111" i="1"/>
  <c r="K111" i="1"/>
  <c r="J111" i="1"/>
  <c r="I111" i="1"/>
  <c r="L110" i="1"/>
  <c r="K110" i="1"/>
  <c r="J110" i="1"/>
  <c r="I110" i="1"/>
  <c r="L109" i="1"/>
  <c r="K109" i="1"/>
  <c r="J109" i="1"/>
  <c r="I109" i="1"/>
  <c r="L108" i="1"/>
  <c r="K108" i="1"/>
  <c r="J108" i="1"/>
  <c r="I108" i="1"/>
  <c r="H107" i="1"/>
  <c r="G107" i="1"/>
  <c r="F107" i="1"/>
  <c r="L107" i="1" s="1"/>
  <c r="E107" i="1"/>
  <c r="K107" i="1" s="1"/>
  <c r="L106" i="1"/>
  <c r="K106" i="1"/>
  <c r="J106" i="1"/>
  <c r="I106" i="1"/>
  <c r="L105" i="1"/>
  <c r="K105" i="1"/>
  <c r="J105" i="1"/>
  <c r="I105" i="1"/>
  <c r="H104" i="1"/>
  <c r="G104" i="1"/>
  <c r="F104" i="1"/>
  <c r="L104" i="1" s="1"/>
  <c r="E104" i="1"/>
  <c r="K104" i="1" s="1"/>
  <c r="L103" i="1"/>
  <c r="K103" i="1"/>
  <c r="J103" i="1"/>
  <c r="I103" i="1"/>
  <c r="H102" i="1"/>
  <c r="G102" i="1"/>
  <c r="F102" i="1"/>
  <c r="L102" i="1" s="1"/>
  <c r="E102" i="1"/>
  <c r="K102" i="1" s="1"/>
  <c r="L101" i="1"/>
  <c r="K101" i="1"/>
  <c r="J101" i="1"/>
  <c r="I101" i="1"/>
  <c r="H100" i="1"/>
  <c r="G100" i="1"/>
  <c r="F100" i="1"/>
  <c r="L100" i="1" s="1"/>
  <c r="E100" i="1"/>
  <c r="K100" i="1" s="1"/>
  <c r="L98" i="1"/>
  <c r="K98" i="1"/>
  <c r="J98" i="1"/>
  <c r="I98" i="1"/>
  <c r="L97" i="1"/>
  <c r="K97" i="1"/>
  <c r="J97" i="1"/>
  <c r="I97" i="1"/>
  <c r="H96" i="1"/>
  <c r="G96" i="1"/>
  <c r="F96" i="1"/>
  <c r="L96" i="1" s="1"/>
  <c r="E96" i="1"/>
  <c r="K96" i="1" s="1"/>
  <c r="L95" i="1"/>
  <c r="K95" i="1"/>
  <c r="J95" i="1"/>
  <c r="I95" i="1"/>
  <c r="L94" i="1"/>
  <c r="K94" i="1"/>
  <c r="J94" i="1"/>
  <c r="I94" i="1"/>
  <c r="L93" i="1"/>
  <c r="K93" i="1"/>
  <c r="J93" i="1"/>
  <c r="I93" i="1"/>
  <c r="L92" i="1"/>
  <c r="K92" i="1"/>
  <c r="J92" i="1"/>
  <c r="I92" i="1"/>
  <c r="L91" i="1"/>
  <c r="K91" i="1"/>
  <c r="J91" i="1"/>
  <c r="I91" i="1"/>
  <c r="L90" i="1"/>
  <c r="K90" i="1"/>
  <c r="J90" i="1"/>
  <c r="I90" i="1"/>
  <c r="H89" i="1"/>
  <c r="G89" i="1"/>
  <c r="F89" i="1"/>
  <c r="L89" i="1" s="1"/>
  <c r="E89" i="1"/>
  <c r="K89" i="1" s="1"/>
  <c r="L88" i="1"/>
  <c r="K88" i="1"/>
  <c r="J88" i="1"/>
  <c r="I88" i="1"/>
  <c r="L87" i="1"/>
  <c r="K87" i="1"/>
  <c r="J87" i="1"/>
  <c r="I87" i="1"/>
  <c r="L86" i="1"/>
  <c r="K86" i="1"/>
  <c r="J86" i="1"/>
  <c r="I86" i="1"/>
  <c r="L85" i="1"/>
  <c r="K85" i="1"/>
  <c r="J85" i="1"/>
  <c r="I85" i="1"/>
  <c r="L84" i="1"/>
  <c r="K84" i="1"/>
  <c r="J84" i="1"/>
  <c r="I84" i="1"/>
  <c r="L83" i="1"/>
  <c r="K83" i="1"/>
  <c r="J83" i="1"/>
  <c r="I83" i="1"/>
  <c r="L82" i="1"/>
  <c r="K82" i="1"/>
  <c r="J82" i="1"/>
  <c r="I82" i="1"/>
  <c r="L81" i="1"/>
  <c r="K81" i="1"/>
  <c r="J81" i="1"/>
  <c r="I81" i="1"/>
  <c r="L80" i="1"/>
  <c r="K80" i="1"/>
  <c r="J80" i="1"/>
  <c r="I80" i="1"/>
  <c r="L79" i="1"/>
  <c r="K79" i="1"/>
  <c r="J79" i="1"/>
  <c r="I79" i="1"/>
  <c r="L78" i="1"/>
  <c r="K78" i="1"/>
  <c r="J78" i="1"/>
  <c r="I78" i="1"/>
  <c r="H77" i="1"/>
  <c r="G77" i="1"/>
  <c r="F77" i="1"/>
  <c r="L77" i="1" s="1"/>
  <c r="E77" i="1"/>
  <c r="L76" i="1"/>
  <c r="K76" i="1"/>
  <c r="J76" i="1"/>
  <c r="I76" i="1"/>
  <c r="L75" i="1"/>
  <c r="K75" i="1"/>
  <c r="J75" i="1"/>
  <c r="I75" i="1"/>
  <c r="H74" i="1"/>
  <c r="G74" i="1"/>
  <c r="F74" i="1"/>
  <c r="L74" i="1" s="1"/>
  <c r="E74" i="1"/>
  <c r="L73" i="1"/>
  <c r="K73" i="1"/>
  <c r="J73" i="1"/>
  <c r="I73" i="1"/>
  <c r="H72" i="1"/>
  <c r="G72" i="1"/>
  <c r="F72" i="1"/>
  <c r="L72" i="1" s="1"/>
  <c r="E72" i="1"/>
  <c r="K72" i="1" s="1"/>
  <c r="L71" i="1"/>
  <c r="K71" i="1"/>
  <c r="J71" i="1"/>
  <c r="I71" i="1"/>
  <c r="H70" i="1"/>
  <c r="G70" i="1"/>
  <c r="F70" i="1"/>
  <c r="L70" i="1" s="1"/>
  <c r="E70" i="1"/>
  <c r="K70" i="1" s="1"/>
  <c r="L68" i="1"/>
  <c r="K68" i="1"/>
  <c r="J68" i="1"/>
  <c r="I68" i="1"/>
  <c r="L67" i="1"/>
  <c r="K67" i="1"/>
  <c r="J67" i="1"/>
  <c r="I67" i="1"/>
  <c r="L66" i="1"/>
  <c r="K66" i="1"/>
  <c r="J66" i="1"/>
  <c r="I66" i="1"/>
  <c r="L65" i="1"/>
  <c r="K65" i="1"/>
  <c r="J65" i="1"/>
  <c r="I65" i="1"/>
  <c r="L64" i="1"/>
  <c r="K64" i="1"/>
  <c r="J64" i="1"/>
  <c r="I64" i="1"/>
  <c r="L63" i="1"/>
  <c r="K63" i="1"/>
  <c r="J63" i="1"/>
  <c r="I63" i="1"/>
  <c r="H62" i="1"/>
  <c r="G62" i="1"/>
  <c r="F62" i="1"/>
  <c r="E62" i="1"/>
  <c r="K62" i="1" s="1"/>
  <c r="L61" i="1"/>
  <c r="K61" i="1"/>
  <c r="J61" i="1"/>
  <c r="I61" i="1"/>
  <c r="H60" i="1"/>
  <c r="G60" i="1"/>
  <c r="F60" i="1"/>
  <c r="L60" i="1" s="1"/>
  <c r="E60" i="1"/>
  <c r="K60" i="1" s="1"/>
  <c r="L59" i="1"/>
  <c r="K59" i="1"/>
  <c r="J59" i="1"/>
  <c r="I59" i="1"/>
  <c r="L58" i="1"/>
  <c r="K58" i="1"/>
  <c r="J58" i="1"/>
  <c r="I58" i="1"/>
  <c r="L57" i="1"/>
  <c r="K57" i="1"/>
  <c r="J57" i="1"/>
  <c r="I57" i="1"/>
  <c r="H56" i="1"/>
  <c r="G56" i="1"/>
  <c r="F56" i="1"/>
  <c r="L56" i="1" s="1"/>
  <c r="E56" i="1"/>
  <c r="K56" i="1" s="1"/>
  <c r="L55" i="1"/>
  <c r="K55" i="1"/>
  <c r="J55" i="1"/>
  <c r="I55" i="1"/>
  <c r="L54" i="1"/>
  <c r="K54" i="1"/>
  <c r="J54" i="1"/>
  <c r="I54" i="1"/>
  <c r="H53" i="1"/>
  <c r="G53" i="1"/>
  <c r="F53" i="1"/>
  <c r="L53" i="1" s="1"/>
  <c r="E53" i="1"/>
  <c r="K53" i="1" s="1"/>
  <c r="L52" i="1"/>
  <c r="K52" i="1"/>
  <c r="J52" i="1"/>
  <c r="I52" i="1"/>
  <c r="L51" i="1"/>
  <c r="K51" i="1"/>
  <c r="J51" i="1"/>
  <c r="I51" i="1"/>
  <c r="H50" i="1"/>
  <c r="G50" i="1"/>
  <c r="F50" i="1"/>
  <c r="L50" i="1" s="1"/>
  <c r="E50" i="1"/>
  <c r="K50" i="1" s="1"/>
  <c r="L49" i="1"/>
  <c r="K49" i="1"/>
  <c r="J49" i="1"/>
  <c r="I49" i="1"/>
  <c r="H48" i="1"/>
  <c r="G48" i="1"/>
  <c r="F48" i="1"/>
  <c r="L48" i="1" s="1"/>
  <c r="E48" i="1"/>
  <c r="I48" i="1" s="1"/>
  <c r="L47" i="1"/>
  <c r="K47" i="1"/>
  <c r="J47" i="1"/>
  <c r="I47" i="1"/>
  <c r="H46" i="1"/>
  <c r="G46" i="1"/>
  <c r="F46" i="1"/>
  <c r="L46" i="1" s="1"/>
  <c r="E46" i="1"/>
  <c r="L45" i="1"/>
  <c r="K45" i="1"/>
  <c r="J45" i="1"/>
  <c r="I45" i="1"/>
  <c r="L44" i="1"/>
  <c r="K44" i="1"/>
  <c r="J44" i="1"/>
  <c r="I44" i="1"/>
  <c r="L43" i="1"/>
  <c r="K43" i="1"/>
  <c r="J43" i="1"/>
  <c r="I43" i="1"/>
  <c r="H42" i="1"/>
  <c r="G42" i="1"/>
  <c r="F42" i="1"/>
  <c r="L42" i="1" s="1"/>
  <c r="E42" i="1"/>
  <c r="K42" i="1" s="1"/>
  <c r="L40" i="1"/>
  <c r="K40" i="1"/>
  <c r="J40" i="1"/>
  <c r="I40" i="1"/>
  <c r="L39" i="1"/>
  <c r="K39" i="1"/>
  <c r="J39" i="1"/>
  <c r="I39" i="1"/>
  <c r="L38" i="1"/>
  <c r="K38" i="1"/>
  <c r="J38" i="1"/>
  <c r="I38" i="1"/>
  <c r="L37" i="1"/>
  <c r="K37" i="1"/>
  <c r="J37" i="1"/>
  <c r="I37" i="1"/>
  <c r="H36" i="1"/>
  <c r="G36" i="1"/>
  <c r="F36" i="1"/>
  <c r="E36" i="1"/>
  <c r="L35" i="1"/>
  <c r="K35" i="1"/>
  <c r="J35" i="1"/>
  <c r="I35" i="1"/>
  <c r="H34" i="1"/>
  <c r="G34" i="1"/>
  <c r="F34" i="1"/>
  <c r="L34" i="1" s="1"/>
  <c r="E34" i="1"/>
  <c r="K34" i="1" s="1"/>
  <c r="L33" i="1"/>
  <c r="K33" i="1"/>
  <c r="J33" i="1"/>
  <c r="I33" i="1"/>
  <c r="L32" i="1"/>
  <c r="K32" i="1"/>
  <c r="J32" i="1"/>
  <c r="I32" i="1"/>
  <c r="H31" i="1"/>
  <c r="G31" i="1"/>
  <c r="F31" i="1"/>
  <c r="L31" i="1" s="1"/>
  <c r="E31" i="1"/>
  <c r="K31" i="1" s="1"/>
  <c r="L30" i="1"/>
  <c r="K30" i="1"/>
  <c r="J30" i="1"/>
  <c r="I30" i="1"/>
  <c r="H29" i="1"/>
  <c r="G29" i="1"/>
  <c r="F29" i="1"/>
  <c r="E29" i="1"/>
  <c r="I29" i="1" s="1"/>
  <c r="L27" i="1"/>
  <c r="K27" i="1"/>
  <c r="J27" i="1"/>
  <c r="I27" i="1"/>
  <c r="L26" i="1"/>
  <c r="K26" i="1"/>
  <c r="J26" i="1"/>
  <c r="I26" i="1"/>
  <c r="L25" i="1"/>
  <c r="K25" i="1"/>
  <c r="J25" i="1"/>
  <c r="I25" i="1"/>
  <c r="L24" i="1"/>
  <c r="K24" i="1"/>
  <c r="J24" i="1"/>
  <c r="I24" i="1"/>
  <c r="L23" i="1"/>
  <c r="K23" i="1"/>
  <c r="J23" i="1"/>
  <c r="I23" i="1"/>
  <c r="L22" i="1"/>
  <c r="K22" i="1"/>
  <c r="J22" i="1"/>
  <c r="I22" i="1"/>
  <c r="L21" i="1"/>
  <c r="K21" i="1"/>
  <c r="J21" i="1"/>
  <c r="I21" i="1"/>
  <c r="H20" i="1"/>
  <c r="G20" i="1"/>
  <c r="F20" i="1"/>
  <c r="L20" i="1" s="1"/>
  <c r="E20" i="1"/>
  <c r="L19" i="1"/>
  <c r="K19" i="1"/>
  <c r="J19" i="1"/>
  <c r="I19" i="1"/>
  <c r="L18" i="1"/>
  <c r="K18" i="1"/>
  <c r="J18" i="1"/>
  <c r="I18" i="1"/>
  <c r="L17" i="1"/>
  <c r="K17" i="1"/>
  <c r="J17" i="1"/>
  <c r="I17" i="1"/>
  <c r="H16" i="1"/>
  <c r="G16" i="1"/>
  <c r="F16" i="1"/>
  <c r="L16" i="1" s="1"/>
  <c r="E16" i="1"/>
  <c r="K16" i="1" s="1"/>
  <c r="L15" i="1"/>
  <c r="K15" i="1"/>
  <c r="J15" i="1"/>
  <c r="I15" i="1"/>
  <c r="L14" i="1"/>
  <c r="K14" i="1"/>
  <c r="J14" i="1"/>
  <c r="I14" i="1"/>
  <c r="H13" i="1"/>
  <c r="G13" i="1"/>
  <c r="F13" i="1"/>
  <c r="L13" i="1" s="1"/>
  <c r="E13" i="1"/>
  <c r="K13" i="1" s="1"/>
  <c r="L12" i="1"/>
  <c r="K12" i="1"/>
  <c r="J12" i="1"/>
  <c r="I12" i="1"/>
  <c r="H11" i="1"/>
  <c r="G11" i="1"/>
  <c r="F11" i="1"/>
  <c r="L11" i="1" s="1"/>
  <c r="E11" i="1"/>
  <c r="K11" i="1" s="1"/>
  <c r="L10" i="1"/>
  <c r="K10" i="1"/>
  <c r="J10" i="1"/>
  <c r="I10" i="1"/>
  <c r="H9" i="1"/>
  <c r="G9" i="1"/>
  <c r="F9" i="1"/>
  <c r="L9" i="1" s="1"/>
  <c r="E9" i="1"/>
  <c r="K9" i="1" s="1"/>
  <c r="L8" i="1"/>
  <c r="K8" i="1"/>
  <c r="J8" i="1"/>
  <c r="I8" i="1"/>
  <c r="L7" i="1"/>
  <c r="K7" i="1"/>
  <c r="J7" i="1"/>
  <c r="I7" i="1"/>
  <c r="L6" i="1"/>
  <c r="K6" i="1"/>
  <c r="J6" i="1"/>
  <c r="I6" i="1"/>
  <c r="H5" i="1"/>
  <c r="G5" i="1"/>
  <c r="F5" i="1"/>
  <c r="L5" i="1" s="1"/>
  <c r="E5" i="1"/>
  <c r="K5" i="1" s="1"/>
  <c r="L29" i="1" l="1"/>
  <c r="L154" i="1"/>
  <c r="L172" i="1"/>
  <c r="H99" i="1"/>
  <c r="L133" i="1"/>
  <c r="K20" i="1"/>
  <c r="I36" i="1"/>
  <c r="K46" i="1"/>
  <c r="I74" i="1"/>
  <c r="K77" i="1"/>
  <c r="K133" i="1"/>
  <c r="I179" i="1"/>
  <c r="J179" i="1"/>
  <c r="K179" i="1"/>
  <c r="K172" i="1"/>
  <c r="H153" i="1"/>
  <c r="G153" i="1"/>
  <c r="J172" i="1"/>
  <c r="I172" i="1"/>
  <c r="J161" i="1"/>
  <c r="I161" i="1"/>
  <c r="J158" i="1"/>
  <c r="F153" i="1"/>
  <c r="L153" i="1" s="1"/>
  <c r="E153" i="1"/>
  <c r="I158" i="1"/>
  <c r="J156" i="1"/>
  <c r="I156" i="1"/>
  <c r="J154" i="1"/>
  <c r="I154" i="1"/>
  <c r="J151" i="1"/>
  <c r="I151" i="1"/>
  <c r="J145" i="1"/>
  <c r="I145" i="1"/>
  <c r="H125" i="1"/>
  <c r="G125" i="1"/>
  <c r="J133" i="1"/>
  <c r="I133" i="1"/>
  <c r="J130" i="1"/>
  <c r="F125" i="1"/>
  <c r="E125" i="1"/>
  <c r="I130" i="1"/>
  <c r="J128" i="1"/>
  <c r="I128" i="1"/>
  <c r="J126" i="1"/>
  <c r="I126" i="1"/>
  <c r="J119" i="1"/>
  <c r="K119" i="1"/>
  <c r="G99" i="1"/>
  <c r="J107" i="1"/>
  <c r="I107" i="1"/>
  <c r="J104" i="1"/>
  <c r="F99" i="1"/>
  <c r="L99" i="1" s="1"/>
  <c r="I104" i="1"/>
  <c r="J102" i="1"/>
  <c r="E99" i="1"/>
  <c r="K99" i="1" s="1"/>
  <c r="I102" i="1"/>
  <c r="J100" i="1"/>
  <c r="I100" i="1"/>
  <c r="J96" i="1"/>
  <c r="I96" i="1"/>
  <c r="J89" i="1"/>
  <c r="I89" i="1"/>
  <c r="H69" i="1"/>
  <c r="G69" i="1"/>
  <c r="J77" i="1"/>
  <c r="I77" i="1"/>
  <c r="J74" i="1"/>
  <c r="K74" i="1"/>
  <c r="F69" i="1"/>
  <c r="J69" i="1" s="1"/>
  <c r="J72" i="1"/>
  <c r="E69" i="1"/>
  <c r="I72" i="1"/>
  <c r="J70" i="1"/>
  <c r="I70" i="1"/>
  <c r="L62" i="1"/>
  <c r="J62" i="1"/>
  <c r="I62" i="1"/>
  <c r="J60" i="1"/>
  <c r="I60" i="1"/>
  <c r="J56" i="1"/>
  <c r="I56" i="1"/>
  <c r="J53" i="1"/>
  <c r="I53" i="1"/>
  <c r="H41" i="1"/>
  <c r="G41" i="1"/>
  <c r="J50" i="1"/>
  <c r="I50" i="1"/>
  <c r="J48" i="1"/>
  <c r="K48" i="1"/>
  <c r="J46" i="1"/>
  <c r="I46" i="1"/>
  <c r="F41" i="1"/>
  <c r="E41" i="1"/>
  <c r="J42" i="1"/>
  <c r="I42" i="1"/>
  <c r="L36" i="1"/>
  <c r="H28" i="1"/>
  <c r="G28" i="1"/>
  <c r="J36" i="1"/>
  <c r="K36" i="1"/>
  <c r="J34" i="1"/>
  <c r="I34" i="1"/>
  <c r="F28" i="1"/>
  <c r="L28" i="1" s="1"/>
  <c r="E28" i="1"/>
  <c r="I28" i="1" s="1"/>
  <c r="J31" i="1"/>
  <c r="I31" i="1"/>
  <c r="J29" i="1"/>
  <c r="K29" i="1"/>
  <c r="J20" i="1"/>
  <c r="I20" i="1"/>
  <c r="G4" i="1"/>
  <c r="J16" i="1"/>
  <c r="I16" i="1"/>
  <c r="H4" i="1"/>
  <c r="J13" i="1"/>
  <c r="I13" i="1"/>
  <c r="J11" i="1"/>
  <c r="I11" i="1"/>
  <c r="J9" i="1"/>
  <c r="I9" i="1"/>
  <c r="F4" i="1"/>
  <c r="E4" i="1"/>
  <c r="J5" i="1"/>
  <c r="I5" i="1"/>
  <c r="K125" i="1" l="1"/>
  <c r="L125" i="1"/>
  <c r="K153" i="1"/>
  <c r="J153" i="1"/>
  <c r="I153" i="1"/>
  <c r="J125" i="1"/>
  <c r="I125" i="1"/>
  <c r="J99" i="1"/>
  <c r="I99" i="1"/>
  <c r="K69" i="1"/>
  <c r="L69" i="1"/>
  <c r="I69" i="1"/>
  <c r="H3" i="1"/>
  <c r="G3" i="1"/>
  <c r="K41" i="1"/>
  <c r="L41" i="1"/>
  <c r="J41" i="1"/>
  <c r="I41" i="1"/>
  <c r="J28" i="1"/>
  <c r="K28" i="1"/>
  <c r="F3" i="1"/>
  <c r="E3" i="1"/>
  <c r="I4" i="1"/>
  <c r="L4" i="1"/>
  <c r="J4" i="1"/>
  <c r="K4" i="1"/>
  <c r="K3" i="1" l="1"/>
  <c r="J3" i="1"/>
  <c r="I3" i="1"/>
  <c r="L3" i="1"/>
</calcChain>
</file>

<file path=xl/sharedStrings.xml><?xml version="1.0" encoding="utf-8"?>
<sst xmlns="http://schemas.openxmlformats.org/spreadsheetml/2006/main" count="378" uniqueCount="116">
  <si>
    <t>Konto</t>
  </si>
  <si>
    <t>PU</t>
  </si>
  <si>
    <t>PP</t>
  </si>
  <si>
    <t>Opis</t>
  </si>
  <si>
    <t>Indeks 7:5</t>
  </si>
  <si>
    <t>Indeks 7:6</t>
  </si>
  <si>
    <t>Indeks 8:5</t>
  </si>
  <si>
    <t>Indeks 8:6</t>
  </si>
  <si>
    <t>4024</t>
  </si>
  <si>
    <t>Stroški službenih potovanj</t>
  </si>
  <si>
    <t>402400</t>
  </si>
  <si>
    <t>Dnevnice za služb.potovanja v državi</t>
  </si>
  <si>
    <t>0101</t>
  </si>
  <si>
    <t>Mestni svet</t>
  </si>
  <si>
    <t>215300</t>
  </si>
  <si>
    <t>Odbori in komisije</t>
  </si>
  <si>
    <t>215600</t>
  </si>
  <si>
    <t>Volitve, referendumi in ljudska iniciativa</t>
  </si>
  <si>
    <t>824044</t>
  </si>
  <si>
    <t>Financiranje kluba Gibanje Svoboda</t>
  </si>
  <si>
    <t>0301</t>
  </si>
  <si>
    <t>Župan</t>
  </si>
  <si>
    <t>211706</t>
  </si>
  <si>
    <t>Materialni stroški funkcionarjev</t>
  </si>
  <si>
    <t>0402</t>
  </si>
  <si>
    <t>Kabinet župana</t>
  </si>
  <si>
    <t>214704</t>
  </si>
  <si>
    <t>Mednarodno in medmestno sodelovanje</t>
  </si>
  <si>
    <t>0409</t>
  </si>
  <si>
    <t>Sekretariat za splošne zadeve</t>
  </si>
  <si>
    <t>211710</t>
  </si>
  <si>
    <t>Skupni materialni stroški</t>
  </si>
  <si>
    <t>211804</t>
  </si>
  <si>
    <t>Strokovno izobraževanje zaposlenih v MU</t>
  </si>
  <si>
    <t>0412</t>
  </si>
  <si>
    <t>Služba za razvojne projekte in investicije</t>
  </si>
  <si>
    <t>103412</t>
  </si>
  <si>
    <t>Splošna postavka za EU projekte</t>
  </si>
  <si>
    <t>222424</t>
  </si>
  <si>
    <t>SETCOM</t>
  </si>
  <si>
    <t>222427</t>
  </si>
  <si>
    <t>MISSION CE CLIMATE</t>
  </si>
  <si>
    <t>0505</t>
  </si>
  <si>
    <t>Skupna občinska uprava Maribor</t>
  </si>
  <si>
    <t>211713</t>
  </si>
  <si>
    <t>Materialni stroški - Medobčinska inšpekcija</t>
  </si>
  <si>
    <t>211714</t>
  </si>
  <si>
    <t>Materialni stroški - Medobčinsko redarstvo</t>
  </si>
  <si>
    <t>211715</t>
  </si>
  <si>
    <t>Materialni stroški - Skupna služba varstva okolja</t>
  </si>
  <si>
    <t>211716</t>
  </si>
  <si>
    <t>Materialni stroški - Skupna notranjerevizijska služba</t>
  </si>
  <si>
    <t>211718</t>
  </si>
  <si>
    <t>Materialni stroški - Skupna služba urejanja prostora</t>
  </si>
  <si>
    <t>211719</t>
  </si>
  <si>
    <t>Materialni stroški - Skupna služba civilne zaščite</t>
  </si>
  <si>
    <t>837006</t>
  </si>
  <si>
    <t>Program štabov, enot civilne zaščite in drugih reševalnih sil - Skupna služba civilne zaščite</t>
  </si>
  <si>
    <t>402401</t>
  </si>
  <si>
    <t>Hotelske in restavracijske stor.v državi</t>
  </si>
  <si>
    <t>214701</t>
  </si>
  <si>
    <t>Protokolarne zadeve</t>
  </si>
  <si>
    <t>837005</t>
  </si>
  <si>
    <t>Sofinanciranje pogodbenih izvajalcev - Skupna služba civilne zaščite</t>
  </si>
  <si>
    <t>402402</t>
  </si>
  <si>
    <t>Stroški prevoza v državi</t>
  </si>
  <si>
    <t>0406</t>
  </si>
  <si>
    <t>Urad za kulturo in mladino</t>
  </si>
  <si>
    <t>127200</t>
  </si>
  <si>
    <t>Upravljanje kulturne infrastrukture</t>
  </si>
  <si>
    <t>221214</t>
  </si>
  <si>
    <t>Izvajanje ukrepov Drugega lokalnega programa mladih</t>
  </si>
  <si>
    <t>222425</t>
  </si>
  <si>
    <t>CLIMABOROUGH</t>
  </si>
  <si>
    <t>0413</t>
  </si>
  <si>
    <t>Urad za komunalo, promet in prostor</t>
  </si>
  <si>
    <t>512305</t>
  </si>
  <si>
    <t>EU APOLLO</t>
  </si>
  <si>
    <t>402403</t>
  </si>
  <si>
    <t>Dnevnice za služb.potovanja v tujini</t>
  </si>
  <si>
    <t>222421</t>
  </si>
  <si>
    <t>SMARTRIVER</t>
  </si>
  <si>
    <t>222422</t>
  </si>
  <si>
    <t>TRIBUTE</t>
  </si>
  <si>
    <t>222426</t>
  </si>
  <si>
    <t>GRETA</t>
  </si>
  <si>
    <t>222428</t>
  </si>
  <si>
    <t>READY4HEAT</t>
  </si>
  <si>
    <t>222429</t>
  </si>
  <si>
    <t>SMILE</t>
  </si>
  <si>
    <t>222430</t>
  </si>
  <si>
    <t>DANOVA NEXT</t>
  </si>
  <si>
    <t>222431</t>
  </si>
  <si>
    <t>MISSION</t>
  </si>
  <si>
    <t>152020</t>
  </si>
  <si>
    <t>EU projekt EfficienCE</t>
  </si>
  <si>
    <t>512304</t>
  </si>
  <si>
    <t>MULTI - E</t>
  </si>
  <si>
    <t>512306</t>
  </si>
  <si>
    <t>CE4CE - hranilniki energije JMPP</t>
  </si>
  <si>
    <t>512308</t>
  </si>
  <si>
    <t>E-MED</t>
  </si>
  <si>
    <t>512310</t>
  </si>
  <si>
    <t>DEGREE4ALPS</t>
  </si>
  <si>
    <t>402404</t>
  </si>
  <si>
    <t>Hotelske in restavracijske stor. v tujini</t>
  </si>
  <si>
    <t>402405</t>
  </si>
  <si>
    <t>Stroški prevoza v tujini</t>
  </si>
  <si>
    <t>402499</t>
  </si>
  <si>
    <t>Drugi stroški službenih potovanj</t>
  </si>
  <si>
    <t>512309</t>
  </si>
  <si>
    <t>eBRT2030 - Kakovosten javni potniški promet</t>
  </si>
  <si>
    <t>Realizacija: ZR 2023</t>
  </si>
  <si>
    <t>Realizacija: ZR 2024</t>
  </si>
  <si>
    <t>Predlog proračuna 2025</t>
  </si>
  <si>
    <t>Predlog proračuna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</si>
</sst>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sz val="9"/>
      <color rgb="FF000000"/>
      <name val="Arial Narrow"/>
      <family val="2"/>
      <charset val="238"/>
    </font>
    <font>
      <sz val="8"/>
      <color rgb="FF00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 applyAlignment="1">
      <alignment horizontal="center" vertical="center"/>
    </xf>
    <xf numFmtId="49" fontId="2" fillId="3" borderId="1" xfId="0" applyNumberFormat="1" applyFont="1" applyFill="1" applyBorder="1"/>
    <xf numFmtId="0" fontId="2" fillId="3" borderId="1" xfId="0" applyFont="1" applyFill="1" applyBorder="1"/>
    <xf numFmtId="4" fontId="2" fillId="3" borderId="1" xfId="0" applyNumberFormat="1" applyFont="1" applyFill="1" applyBorder="1" applyAlignment="1">
      <alignment horizontal="right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49" fontId="1" fillId="4" borderId="1" xfId="0" applyNumberFormat="1" applyFont="1" applyFill="1" applyBorder="1"/>
    <xf numFmtId="0" fontId="1" fillId="4" borderId="1" xfId="0" applyFont="1" applyFill="1" applyBorder="1"/>
    <xf numFmtId="4" fontId="1" fillId="4" borderId="1" xfId="0" applyNumberFormat="1" applyFont="1" applyFill="1" applyBorder="1" applyAlignment="1">
      <alignment horizontal="right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5"/>
  <sheetViews>
    <sheetView tabSelected="1" workbookViewId="0">
      <pane ySplit="2" topLeftCell="A3" activePane="bottomLeft" state="frozen"/>
      <selection pane="bottomLeft" activeCell="A186" sqref="A186:XFD186"/>
    </sheetView>
  </sheetViews>
  <sheetFormatPr defaultRowHeight="14.4" x14ac:dyDescent="0.3"/>
  <cols>
    <col min="1" max="1" width="6.33203125" bestFit="1" customWidth="1"/>
    <col min="2" max="2" width="3.88671875" bestFit="1" customWidth="1"/>
    <col min="3" max="3" width="5.33203125" bestFit="1" customWidth="1"/>
    <col min="4" max="4" width="56.6640625" bestFit="1" customWidth="1"/>
    <col min="5" max="8" width="12" bestFit="1" customWidth="1"/>
    <col min="9" max="12" width="7.109375" customWidth="1"/>
  </cols>
  <sheetData>
    <row r="1" spans="1:12" s="6" customFormat="1" ht="48.75" customHeight="1" x14ac:dyDescent="0.3">
      <c r="A1" s="5" t="s">
        <v>0</v>
      </c>
      <c r="B1" s="5" t="s">
        <v>1</v>
      </c>
      <c r="C1" s="5" t="s">
        <v>2</v>
      </c>
      <c r="D1" s="5" t="s">
        <v>3</v>
      </c>
      <c r="E1" s="5" t="s">
        <v>112</v>
      </c>
      <c r="F1" s="5" t="s">
        <v>113</v>
      </c>
      <c r="G1" s="5" t="s">
        <v>114</v>
      </c>
      <c r="H1" s="5" t="s">
        <v>115</v>
      </c>
      <c r="I1" s="5" t="s">
        <v>4</v>
      </c>
      <c r="J1" s="5" t="s">
        <v>5</v>
      </c>
      <c r="K1" s="5" t="s">
        <v>6</v>
      </c>
      <c r="L1" s="5" t="s">
        <v>7</v>
      </c>
    </row>
    <row r="2" spans="1:12" x14ac:dyDescent="0.3">
      <c r="A2" s="1">
        <v>1</v>
      </c>
      <c r="B2" s="1">
        <v>2</v>
      </c>
      <c r="C2" s="1">
        <v>3</v>
      </c>
      <c r="D2" s="1">
        <v>4</v>
      </c>
      <c r="E2" s="1">
        <v>5</v>
      </c>
      <c r="F2" s="1">
        <v>6</v>
      </c>
      <c r="G2" s="1">
        <v>7</v>
      </c>
      <c r="H2" s="1">
        <v>8</v>
      </c>
      <c r="I2" s="1">
        <v>9</v>
      </c>
      <c r="J2" s="1">
        <v>10</v>
      </c>
      <c r="K2" s="1">
        <v>11</v>
      </c>
      <c r="L2" s="1">
        <v>12</v>
      </c>
    </row>
    <row r="3" spans="1:12" x14ac:dyDescent="0.3">
      <c r="A3" s="7" t="s">
        <v>8</v>
      </c>
      <c r="B3" s="8"/>
      <c r="C3" s="8"/>
      <c r="D3" s="7" t="s">
        <v>9</v>
      </c>
      <c r="E3" s="9">
        <f>+E4+E28+E41+E69+E99+E125+E153</f>
        <v>62714.85</v>
      </c>
      <c r="F3" s="9">
        <f>+F4+F28+F41+F69+F99+F125+F153</f>
        <v>71300.26999999999</v>
      </c>
      <c r="G3" s="9">
        <f>+G4+G28+G41+G69+G99+G125+G153</f>
        <v>138796.28</v>
      </c>
      <c r="H3" s="9">
        <f>+H4+H28+H41+H69+H99+H125+H153</f>
        <v>114217.28</v>
      </c>
      <c r="I3" s="9">
        <f t="shared" ref="I3:I34" si="0">IF(E3&lt;&gt;0,G3/E3*100,"-")</f>
        <v>221.31326153215704</v>
      </c>
      <c r="J3" s="9">
        <f t="shared" ref="J3:J34" si="1">IF(F3&lt;&gt;0,G3/F3*100,"-")</f>
        <v>194.6644521822989</v>
      </c>
      <c r="K3" s="9">
        <f t="shared" ref="K3:K34" si="2">IF(E3&lt;&gt;0,H3/E3*100,"-")</f>
        <v>182.12158683310253</v>
      </c>
      <c r="L3" s="9">
        <f t="shared" ref="L3:L34" si="3">IF(F3&lt;&gt;0,H3/F3*100,"-")</f>
        <v>160.19193195201086</v>
      </c>
    </row>
    <row r="4" spans="1:12" x14ac:dyDescent="0.3">
      <c r="A4" s="2" t="s">
        <v>10</v>
      </c>
      <c r="B4" s="3"/>
      <c r="C4" s="3"/>
      <c r="D4" s="2" t="s">
        <v>11</v>
      </c>
      <c r="E4" s="4">
        <f>+E5+E9+E11+E13+E16+E20</f>
        <v>3926.4000000000005</v>
      </c>
      <c r="F4" s="4">
        <f>+F5+F9+F11+F13+F16+F20</f>
        <v>5005</v>
      </c>
      <c r="G4" s="4">
        <f>+G5+G9+G11+G13+G16+G20</f>
        <v>7152</v>
      </c>
      <c r="H4" s="4">
        <f>+H5+H9+H11+H13+H16+H20</f>
        <v>6382</v>
      </c>
      <c r="I4" s="4">
        <f t="shared" si="0"/>
        <v>182.15158924205377</v>
      </c>
      <c r="J4" s="4">
        <f t="shared" si="1"/>
        <v>142.89710289710288</v>
      </c>
      <c r="K4" s="4">
        <f t="shared" si="2"/>
        <v>162.54074979625099</v>
      </c>
      <c r="L4" s="4">
        <f t="shared" si="3"/>
        <v>127.51248751248751</v>
      </c>
    </row>
    <row r="5" spans="1:12" x14ac:dyDescent="0.3">
      <c r="A5" s="3"/>
      <c r="B5" s="2" t="s">
        <v>12</v>
      </c>
      <c r="C5" s="3"/>
      <c r="D5" s="2" t="s">
        <v>13</v>
      </c>
      <c r="E5" s="4">
        <f>+E6+E7+E8</f>
        <v>37.049999999999997</v>
      </c>
      <c r="F5" s="4">
        <f>+F6+F7+F8</f>
        <v>206.17</v>
      </c>
      <c r="G5" s="4">
        <f>+G6+G7+G8</f>
        <v>250</v>
      </c>
      <c r="H5" s="4">
        <f>+H6+H7+H8</f>
        <v>250</v>
      </c>
      <c r="I5" s="4">
        <f t="shared" si="0"/>
        <v>674.76383265856953</v>
      </c>
      <c r="J5" s="4">
        <f t="shared" si="1"/>
        <v>121.2591550662075</v>
      </c>
      <c r="K5" s="4">
        <f t="shared" si="2"/>
        <v>674.76383265856953</v>
      </c>
      <c r="L5" s="4">
        <f t="shared" si="3"/>
        <v>121.2591550662075</v>
      </c>
    </row>
    <row r="6" spans="1:12" x14ac:dyDescent="0.3">
      <c r="A6" s="3"/>
      <c r="B6" s="3"/>
      <c r="C6" s="2" t="s">
        <v>14</v>
      </c>
      <c r="D6" s="2" t="s">
        <v>15</v>
      </c>
      <c r="E6" s="4">
        <v>12.35</v>
      </c>
      <c r="F6" s="4">
        <v>0</v>
      </c>
      <c r="G6" s="4">
        <v>0</v>
      </c>
      <c r="H6" s="4">
        <v>0</v>
      </c>
      <c r="I6" s="4">
        <f t="shared" si="0"/>
        <v>0</v>
      </c>
      <c r="J6" s="4" t="str">
        <f t="shared" si="1"/>
        <v>-</v>
      </c>
      <c r="K6" s="4">
        <f t="shared" si="2"/>
        <v>0</v>
      </c>
      <c r="L6" s="4" t="str">
        <f t="shared" si="3"/>
        <v>-</v>
      </c>
    </row>
    <row r="7" spans="1:12" x14ac:dyDescent="0.3">
      <c r="A7" s="3"/>
      <c r="B7" s="3"/>
      <c r="C7" s="2" t="s">
        <v>16</v>
      </c>
      <c r="D7" s="2" t="s">
        <v>17</v>
      </c>
      <c r="E7" s="4">
        <v>24.7</v>
      </c>
      <c r="F7" s="4">
        <v>0</v>
      </c>
      <c r="G7" s="4">
        <v>0</v>
      </c>
      <c r="H7" s="4">
        <v>0</v>
      </c>
      <c r="I7" s="4">
        <f t="shared" si="0"/>
        <v>0</v>
      </c>
      <c r="J7" s="4" t="str">
        <f t="shared" si="1"/>
        <v>-</v>
      </c>
      <c r="K7" s="4">
        <f t="shared" si="2"/>
        <v>0</v>
      </c>
      <c r="L7" s="4" t="str">
        <f t="shared" si="3"/>
        <v>-</v>
      </c>
    </row>
    <row r="8" spans="1:12" x14ac:dyDescent="0.3">
      <c r="A8" s="3"/>
      <c r="B8" s="3"/>
      <c r="C8" s="2" t="s">
        <v>18</v>
      </c>
      <c r="D8" s="2" t="s">
        <v>19</v>
      </c>
      <c r="E8" s="4">
        <v>0</v>
      </c>
      <c r="F8" s="4">
        <v>206.17</v>
      </c>
      <c r="G8" s="4">
        <v>250</v>
      </c>
      <c r="H8" s="4">
        <v>250</v>
      </c>
      <c r="I8" s="4" t="str">
        <f t="shared" si="0"/>
        <v>-</v>
      </c>
      <c r="J8" s="4">
        <f t="shared" si="1"/>
        <v>121.2591550662075</v>
      </c>
      <c r="K8" s="4" t="str">
        <f t="shared" si="2"/>
        <v>-</v>
      </c>
      <c r="L8" s="4">
        <f t="shared" si="3"/>
        <v>121.2591550662075</v>
      </c>
    </row>
    <row r="9" spans="1:12" x14ac:dyDescent="0.3">
      <c r="A9" s="3"/>
      <c r="B9" s="2" t="s">
        <v>20</v>
      </c>
      <c r="C9" s="3"/>
      <c r="D9" s="2" t="s">
        <v>21</v>
      </c>
      <c r="E9" s="4">
        <f>+E10</f>
        <v>358.73</v>
      </c>
      <c r="F9" s="4">
        <f>+F10</f>
        <v>229.71</v>
      </c>
      <c r="G9" s="4">
        <f>+G10</f>
        <v>470</v>
      </c>
      <c r="H9" s="4">
        <f>+H10</f>
        <v>200</v>
      </c>
      <c r="I9" s="4">
        <f t="shared" si="0"/>
        <v>131.01775708750313</v>
      </c>
      <c r="J9" s="4">
        <f t="shared" si="1"/>
        <v>204.60580732227589</v>
      </c>
      <c r="K9" s="4">
        <f t="shared" si="2"/>
        <v>55.752237058511966</v>
      </c>
      <c r="L9" s="4">
        <f t="shared" si="3"/>
        <v>87.066300988202514</v>
      </c>
    </row>
    <row r="10" spans="1:12" x14ac:dyDescent="0.3">
      <c r="A10" s="3"/>
      <c r="B10" s="3"/>
      <c r="C10" s="2" t="s">
        <v>22</v>
      </c>
      <c r="D10" s="2" t="s">
        <v>23</v>
      </c>
      <c r="E10" s="4">
        <v>358.73</v>
      </c>
      <c r="F10" s="4">
        <v>229.71</v>
      </c>
      <c r="G10" s="4">
        <v>470</v>
      </c>
      <c r="H10" s="4">
        <v>200</v>
      </c>
      <c r="I10" s="4">
        <f t="shared" si="0"/>
        <v>131.01775708750313</v>
      </c>
      <c r="J10" s="4">
        <f t="shared" si="1"/>
        <v>204.60580732227589</v>
      </c>
      <c r="K10" s="4">
        <f t="shared" si="2"/>
        <v>55.752237058511966</v>
      </c>
      <c r="L10" s="4">
        <f t="shared" si="3"/>
        <v>87.066300988202514</v>
      </c>
    </row>
    <row r="11" spans="1:12" x14ac:dyDescent="0.3">
      <c r="A11" s="3"/>
      <c r="B11" s="2" t="s">
        <v>24</v>
      </c>
      <c r="C11" s="3"/>
      <c r="D11" s="2" t="s">
        <v>25</v>
      </c>
      <c r="E11" s="4">
        <f>+E12</f>
        <v>0</v>
      </c>
      <c r="F11" s="4">
        <f>+F12</f>
        <v>0</v>
      </c>
      <c r="G11" s="4">
        <f>+G12</f>
        <v>100</v>
      </c>
      <c r="H11" s="4">
        <f>+H12</f>
        <v>100</v>
      </c>
      <c r="I11" s="4" t="str">
        <f t="shared" si="0"/>
        <v>-</v>
      </c>
      <c r="J11" s="4" t="str">
        <f t="shared" si="1"/>
        <v>-</v>
      </c>
      <c r="K11" s="4" t="str">
        <f t="shared" si="2"/>
        <v>-</v>
      </c>
      <c r="L11" s="4" t="str">
        <f t="shared" si="3"/>
        <v>-</v>
      </c>
    </row>
    <row r="12" spans="1:12" x14ac:dyDescent="0.3">
      <c r="A12" s="3"/>
      <c r="B12" s="3"/>
      <c r="C12" s="2" t="s">
        <v>26</v>
      </c>
      <c r="D12" s="2" t="s">
        <v>27</v>
      </c>
      <c r="E12" s="4">
        <v>0</v>
      </c>
      <c r="F12" s="4">
        <v>0</v>
      </c>
      <c r="G12" s="4">
        <v>100</v>
      </c>
      <c r="H12" s="4">
        <v>100</v>
      </c>
      <c r="I12" s="4" t="str">
        <f t="shared" si="0"/>
        <v>-</v>
      </c>
      <c r="J12" s="4" t="str">
        <f t="shared" si="1"/>
        <v>-</v>
      </c>
      <c r="K12" s="4" t="str">
        <f t="shared" si="2"/>
        <v>-</v>
      </c>
      <c r="L12" s="4" t="str">
        <f t="shared" si="3"/>
        <v>-</v>
      </c>
    </row>
    <row r="13" spans="1:12" x14ac:dyDescent="0.3">
      <c r="A13" s="3"/>
      <c r="B13" s="2" t="s">
        <v>28</v>
      </c>
      <c r="C13" s="3"/>
      <c r="D13" s="2" t="s">
        <v>29</v>
      </c>
      <c r="E13" s="4">
        <f>+E14+E15</f>
        <v>2127.5100000000002</v>
      </c>
      <c r="F13" s="4">
        <f>+F14+F15</f>
        <v>3213.52</v>
      </c>
      <c r="G13" s="4">
        <f>+G14+G15</f>
        <v>2720</v>
      </c>
      <c r="H13" s="4">
        <f>+H14+H15</f>
        <v>2220</v>
      </c>
      <c r="I13" s="4">
        <f t="shared" si="0"/>
        <v>127.8489877838412</v>
      </c>
      <c r="J13" s="4">
        <f t="shared" si="1"/>
        <v>84.642385919490152</v>
      </c>
      <c r="K13" s="4">
        <f t="shared" si="2"/>
        <v>104.34733561769391</v>
      </c>
      <c r="L13" s="4">
        <f t="shared" si="3"/>
        <v>69.083123801936821</v>
      </c>
    </row>
    <row r="14" spans="1:12" x14ac:dyDescent="0.3">
      <c r="A14" s="3"/>
      <c r="B14" s="3"/>
      <c r="C14" s="2" t="s">
        <v>30</v>
      </c>
      <c r="D14" s="2" t="s">
        <v>31</v>
      </c>
      <c r="E14" s="4">
        <v>1453.42</v>
      </c>
      <c r="F14" s="4">
        <v>2453.31</v>
      </c>
      <c r="G14" s="4">
        <v>2000</v>
      </c>
      <c r="H14" s="4">
        <v>1500</v>
      </c>
      <c r="I14" s="4">
        <f t="shared" si="0"/>
        <v>137.60647300849033</v>
      </c>
      <c r="J14" s="4">
        <f t="shared" si="1"/>
        <v>81.522514480436641</v>
      </c>
      <c r="K14" s="4">
        <f t="shared" si="2"/>
        <v>103.20485475636774</v>
      </c>
      <c r="L14" s="4">
        <f t="shared" si="3"/>
        <v>61.141885860327484</v>
      </c>
    </row>
    <row r="15" spans="1:12" x14ac:dyDescent="0.3">
      <c r="A15" s="3"/>
      <c r="B15" s="3"/>
      <c r="C15" s="2" t="s">
        <v>32</v>
      </c>
      <c r="D15" s="2" t="s">
        <v>33</v>
      </c>
      <c r="E15" s="4">
        <v>674.09</v>
      </c>
      <c r="F15" s="4">
        <v>760.21</v>
      </c>
      <c r="G15" s="4">
        <v>720</v>
      </c>
      <c r="H15" s="4">
        <v>720</v>
      </c>
      <c r="I15" s="4">
        <f t="shared" si="0"/>
        <v>106.81066326454925</v>
      </c>
      <c r="J15" s="4">
        <f t="shared" si="1"/>
        <v>94.71067205114376</v>
      </c>
      <c r="K15" s="4">
        <f t="shared" si="2"/>
        <v>106.81066326454925</v>
      </c>
      <c r="L15" s="4">
        <f t="shared" si="3"/>
        <v>94.71067205114376</v>
      </c>
    </row>
    <row r="16" spans="1:12" x14ac:dyDescent="0.3">
      <c r="A16" s="3"/>
      <c r="B16" s="2" t="s">
        <v>34</v>
      </c>
      <c r="C16" s="3"/>
      <c r="D16" s="2" t="s">
        <v>35</v>
      </c>
      <c r="E16" s="4">
        <f>+E17+E18+E19</f>
        <v>224.24</v>
      </c>
      <c r="F16" s="4">
        <f>+F17+F18+F19</f>
        <v>52.83</v>
      </c>
      <c r="G16" s="4">
        <f>+G17+G18+G19</f>
        <v>40</v>
      </c>
      <c r="H16" s="4">
        <f>+H17+H18+H19</f>
        <v>40</v>
      </c>
      <c r="I16" s="4">
        <f t="shared" si="0"/>
        <v>17.838030681412771</v>
      </c>
      <c r="J16" s="4">
        <f t="shared" si="1"/>
        <v>75.714556123414738</v>
      </c>
      <c r="K16" s="4">
        <f t="shared" si="2"/>
        <v>17.838030681412771</v>
      </c>
      <c r="L16" s="4">
        <f t="shared" si="3"/>
        <v>75.714556123414738</v>
      </c>
    </row>
    <row r="17" spans="1:12" x14ac:dyDescent="0.3">
      <c r="A17" s="3"/>
      <c r="B17" s="3"/>
      <c r="C17" s="2" t="s">
        <v>36</v>
      </c>
      <c r="D17" s="2" t="s">
        <v>37</v>
      </c>
      <c r="E17" s="4">
        <v>0</v>
      </c>
      <c r="F17" s="4">
        <v>15.44</v>
      </c>
      <c r="G17" s="4">
        <v>40</v>
      </c>
      <c r="H17" s="4">
        <v>40</v>
      </c>
      <c r="I17" s="4" t="str">
        <f t="shared" si="0"/>
        <v>-</v>
      </c>
      <c r="J17" s="4">
        <f t="shared" si="1"/>
        <v>259.06735751295338</v>
      </c>
      <c r="K17" s="4" t="str">
        <f t="shared" si="2"/>
        <v>-</v>
      </c>
      <c r="L17" s="4">
        <f t="shared" si="3"/>
        <v>259.06735751295338</v>
      </c>
    </row>
    <row r="18" spans="1:12" x14ac:dyDescent="0.3">
      <c r="A18" s="3"/>
      <c r="B18" s="3"/>
      <c r="C18" s="2" t="s">
        <v>38</v>
      </c>
      <c r="D18" s="2" t="s">
        <v>39</v>
      </c>
      <c r="E18" s="4">
        <v>201.28</v>
      </c>
      <c r="F18" s="4">
        <v>7.41</v>
      </c>
      <c r="G18" s="4">
        <v>0</v>
      </c>
      <c r="H18" s="4">
        <v>0</v>
      </c>
      <c r="I18" s="4">
        <f t="shared" si="0"/>
        <v>0</v>
      </c>
      <c r="J18" s="4">
        <f t="shared" si="1"/>
        <v>0</v>
      </c>
      <c r="K18" s="4">
        <f t="shared" si="2"/>
        <v>0</v>
      </c>
      <c r="L18" s="4">
        <f t="shared" si="3"/>
        <v>0</v>
      </c>
    </row>
    <row r="19" spans="1:12" x14ac:dyDescent="0.3">
      <c r="A19" s="3"/>
      <c r="B19" s="3"/>
      <c r="C19" s="2" t="s">
        <v>40</v>
      </c>
      <c r="D19" s="2" t="s">
        <v>41</v>
      </c>
      <c r="E19" s="4">
        <v>22.96</v>
      </c>
      <c r="F19" s="4">
        <v>29.98</v>
      </c>
      <c r="G19" s="4">
        <v>0</v>
      </c>
      <c r="H19" s="4">
        <v>0</v>
      </c>
      <c r="I19" s="4">
        <f t="shared" si="0"/>
        <v>0</v>
      </c>
      <c r="J19" s="4">
        <f t="shared" si="1"/>
        <v>0</v>
      </c>
      <c r="K19" s="4">
        <f t="shared" si="2"/>
        <v>0</v>
      </c>
      <c r="L19" s="4">
        <f t="shared" si="3"/>
        <v>0</v>
      </c>
    </row>
    <row r="20" spans="1:12" x14ac:dyDescent="0.3">
      <c r="A20" s="3"/>
      <c r="B20" s="2" t="s">
        <v>42</v>
      </c>
      <c r="C20" s="3"/>
      <c r="D20" s="2" t="s">
        <v>43</v>
      </c>
      <c r="E20" s="4">
        <f>+E21+E22+E23+E24+E25+E26+E27</f>
        <v>1178.8700000000001</v>
      </c>
      <c r="F20" s="4">
        <f>+F21+F22+F23+F24+F25+F26+F27</f>
        <v>1302.77</v>
      </c>
      <c r="G20" s="4">
        <f>+G21+G22+G23+G24+G25+G26+G27</f>
        <v>3572</v>
      </c>
      <c r="H20" s="4">
        <f>+H21+H22+H23+H24+H25+H26+H27</f>
        <v>3572</v>
      </c>
      <c r="I20" s="4">
        <f t="shared" si="0"/>
        <v>303.00202736518867</v>
      </c>
      <c r="J20" s="4">
        <f t="shared" si="1"/>
        <v>274.18500579534373</v>
      </c>
      <c r="K20" s="4">
        <f t="shared" si="2"/>
        <v>303.00202736518867</v>
      </c>
      <c r="L20" s="4">
        <f t="shared" si="3"/>
        <v>274.18500579534373</v>
      </c>
    </row>
    <row r="21" spans="1:12" x14ac:dyDescent="0.3">
      <c r="A21" s="3"/>
      <c r="B21" s="3"/>
      <c r="C21" s="2" t="s">
        <v>44</v>
      </c>
      <c r="D21" s="2" t="s">
        <v>45</v>
      </c>
      <c r="E21" s="4">
        <v>255.43</v>
      </c>
      <c r="F21" s="4">
        <v>428.22</v>
      </c>
      <c r="G21" s="4">
        <v>500</v>
      </c>
      <c r="H21" s="4">
        <v>500</v>
      </c>
      <c r="I21" s="4">
        <f t="shared" si="0"/>
        <v>195.74834592647693</v>
      </c>
      <c r="J21" s="4">
        <f t="shared" si="1"/>
        <v>116.76241184437906</v>
      </c>
      <c r="K21" s="4">
        <f t="shared" si="2"/>
        <v>195.74834592647693</v>
      </c>
      <c r="L21" s="4">
        <f t="shared" si="3"/>
        <v>116.76241184437906</v>
      </c>
    </row>
    <row r="22" spans="1:12" x14ac:dyDescent="0.3">
      <c r="A22" s="3"/>
      <c r="B22" s="3"/>
      <c r="C22" s="2" t="s">
        <v>46</v>
      </c>
      <c r="D22" s="2" t="s">
        <v>47</v>
      </c>
      <c r="E22" s="4">
        <v>774.71</v>
      </c>
      <c r="F22" s="4">
        <v>605.79999999999995</v>
      </c>
      <c r="G22" s="4">
        <v>1000</v>
      </c>
      <c r="H22" s="4">
        <v>1000</v>
      </c>
      <c r="I22" s="4">
        <f t="shared" si="0"/>
        <v>129.08055917698235</v>
      </c>
      <c r="J22" s="4">
        <f t="shared" si="1"/>
        <v>165.07098052162431</v>
      </c>
      <c r="K22" s="4">
        <f t="shared" si="2"/>
        <v>129.08055917698235</v>
      </c>
      <c r="L22" s="4">
        <f t="shared" si="3"/>
        <v>165.07098052162431</v>
      </c>
    </row>
    <row r="23" spans="1:12" x14ac:dyDescent="0.3">
      <c r="A23" s="3"/>
      <c r="B23" s="3"/>
      <c r="C23" s="2" t="s">
        <v>48</v>
      </c>
      <c r="D23" s="2" t="s">
        <v>49</v>
      </c>
      <c r="E23" s="4">
        <v>27.17</v>
      </c>
      <c r="F23" s="4">
        <v>61.11</v>
      </c>
      <c r="G23" s="4">
        <v>100</v>
      </c>
      <c r="H23" s="4">
        <v>100</v>
      </c>
      <c r="I23" s="4">
        <f t="shared" si="0"/>
        <v>368.05299963194699</v>
      </c>
      <c r="J23" s="4">
        <f t="shared" si="1"/>
        <v>163.63933889707084</v>
      </c>
      <c r="K23" s="4">
        <f t="shared" si="2"/>
        <v>368.05299963194699</v>
      </c>
      <c r="L23" s="4">
        <f t="shared" si="3"/>
        <v>163.63933889707084</v>
      </c>
    </row>
    <row r="24" spans="1:12" x14ac:dyDescent="0.3">
      <c r="A24" s="3"/>
      <c r="B24" s="3"/>
      <c r="C24" s="2" t="s">
        <v>50</v>
      </c>
      <c r="D24" s="2" t="s">
        <v>51</v>
      </c>
      <c r="E24" s="4">
        <v>19.13</v>
      </c>
      <c r="F24" s="4">
        <v>60.91</v>
      </c>
      <c r="G24" s="4">
        <v>100</v>
      </c>
      <c r="H24" s="4">
        <v>100</v>
      </c>
      <c r="I24" s="4">
        <f t="shared" si="0"/>
        <v>522.73915316257194</v>
      </c>
      <c r="J24" s="4">
        <f t="shared" si="1"/>
        <v>164.17665407978984</v>
      </c>
      <c r="K24" s="4">
        <f t="shared" si="2"/>
        <v>522.73915316257194</v>
      </c>
      <c r="L24" s="4">
        <f t="shared" si="3"/>
        <v>164.17665407978984</v>
      </c>
    </row>
    <row r="25" spans="1:12" x14ac:dyDescent="0.3">
      <c r="A25" s="3"/>
      <c r="B25" s="3"/>
      <c r="C25" s="2" t="s">
        <v>52</v>
      </c>
      <c r="D25" s="2" t="s">
        <v>53</v>
      </c>
      <c r="E25" s="4">
        <v>75.31</v>
      </c>
      <c r="F25" s="4">
        <v>48.24</v>
      </c>
      <c r="G25" s="4">
        <v>500</v>
      </c>
      <c r="H25" s="4">
        <v>500</v>
      </c>
      <c r="I25" s="4">
        <f t="shared" si="0"/>
        <v>663.92245385738943</v>
      </c>
      <c r="J25" s="4">
        <f t="shared" si="1"/>
        <v>1036.4842454394693</v>
      </c>
      <c r="K25" s="4">
        <f t="shared" si="2"/>
        <v>663.92245385738943</v>
      </c>
      <c r="L25" s="4">
        <f t="shared" si="3"/>
        <v>1036.4842454394693</v>
      </c>
    </row>
    <row r="26" spans="1:12" x14ac:dyDescent="0.3">
      <c r="A26" s="3"/>
      <c r="B26" s="3"/>
      <c r="C26" s="2" t="s">
        <v>54</v>
      </c>
      <c r="D26" s="2" t="s">
        <v>55</v>
      </c>
      <c r="E26" s="4">
        <v>27.12</v>
      </c>
      <c r="F26" s="4">
        <v>98.49</v>
      </c>
      <c r="G26" s="4">
        <v>572</v>
      </c>
      <c r="H26" s="4">
        <v>572</v>
      </c>
      <c r="I26" s="4">
        <f t="shared" si="0"/>
        <v>2109.1445427728613</v>
      </c>
      <c r="J26" s="4">
        <f t="shared" si="1"/>
        <v>580.76962128134846</v>
      </c>
      <c r="K26" s="4">
        <f t="shared" si="2"/>
        <v>2109.1445427728613</v>
      </c>
      <c r="L26" s="4">
        <f t="shared" si="3"/>
        <v>580.76962128134846</v>
      </c>
    </row>
    <row r="27" spans="1:12" x14ac:dyDescent="0.3">
      <c r="A27" s="3"/>
      <c r="B27" s="3"/>
      <c r="C27" s="2" t="s">
        <v>56</v>
      </c>
      <c r="D27" s="2" t="s">
        <v>57</v>
      </c>
      <c r="E27" s="4">
        <v>0</v>
      </c>
      <c r="F27" s="4">
        <v>0</v>
      </c>
      <c r="G27" s="4">
        <v>800</v>
      </c>
      <c r="H27" s="4">
        <v>800</v>
      </c>
      <c r="I27" s="4" t="str">
        <f t="shared" si="0"/>
        <v>-</v>
      </c>
      <c r="J27" s="4" t="str">
        <f t="shared" si="1"/>
        <v>-</v>
      </c>
      <c r="K27" s="4" t="str">
        <f t="shared" si="2"/>
        <v>-</v>
      </c>
      <c r="L27" s="4" t="str">
        <f t="shared" si="3"/>
        <v>-</v>
      </c>
    </row>
    <row r="28" spans="1:12" x14ac:dyDescent="0.3">
      <c r="A28" s="2" t="s">
        <v>58</v>
      </c>
      <c r="B28" s="3"/>
      <c r="C28" s="3"/>
      <c r="D28" s="2" t="s">
        <v>59</v>
      </c>
      <c r="E28" s="4">
        <f>+E29+E31+E34+E36</f>
        <v>1820.4099999999999</v>
      </c>
      <c r="F28" s="4">
        <f>+F29+F31+F34+F36</f>
        <v>3599.77</v>
      </c>
      <c r="G28" s="4">
        <f>+G29+G31+G34+G36</f>
        <v>10608</v>
      </c>
      <c r="H28" s="4">
        <f>+H29+H31+H34+H36</f>
        <v>10608</v>
      </c>
      <c r="I28" s="4">
        <f t="shared" si="0"/>
        <v>582.72586944699276</v>
      </c>
      <c r="J28" s="4">
        <f t="shared" si="1"/>
        <v>294.68549379543691</v>
      </c>
      <c r="K28" s="4">
        <f t="shared" si="2"/>
        <v>582.72586944699276</v>
      </c>
      <c r="L28" s="4">
        <f t="shared" si="3"/>
        <v>294.68549379543691</v>
      </c>
    </row>
    <row r="29" spans="1:12" x14ac:dyDescent="0.3">
      <c r="A29" s="3"/>
      <c r="B29" s="2" t="s">
        <v>20</v>
      </c>
      <c r="C29" s="3"/>
      <c r="D29" s="2" t="s">
        <v>21</v>
      </c>
      <c r="E29" s="4">
        <f>+E30</f>
        <v>47.4</v>
      </c>
      <c r="F29" s="4">
        <f>+F30</f>
        <v>430.13</v>
      </c>
      <c r="G29" s="4">
        <f>+G30</f>
        <v>100</v>
      </c>
      <c r="H29" s="4">
        <f>+H30</f>
        <v>100</v>
      </c>
      <c r="I29" s="4">
        <f t="shared" si="0"/>
        <v>210.9704641350211</v>
      </c>
      <c r="J29" s="4">
        <f t="shared" si="1"/>
        <v>23.248785250970638</v>
      </c>
      <c r="K29" s="4">
        <f t="shared" si="2"/>
        <v>210.9704641350211</v>
      </c>
      <c r="L29" s="4">
        <f t="shared" si="3"/>
        <v>23.248785250970638</v>
      </c>
    </row>
    <row r="30" spans="1:12" x14ac:dyDescent="0.3">
      <c r="A30" s="3"/>
      <c r="B30" s="3"/>
      <c r="C30" s="2" t="s">
        <v>22</v>
      </c>
      <c r="D30" s="2" t="s">
        <v>23</v>
      </c>
      <c r="E30" s="4">
        <v>47.4</v>
      </c>
      <c r="F30" s="4">
        <v>430.13</v>
      </c>
      <c r="G30" s="4">
        <v>100</v>
      </c>
      <c r="H30" s="4">
        <v>100</v>
      </c>
      <c r="I30" s="4">
        <f t="shared" si="0"/>
        <v>210.9704641350211</v>
      </c>
      <c r="J30" s="4">
        <f t="shared" si="1"/>
        <v>23.248785250970638</v>
      </c>
      <c r="K30" s="4">
        <f t="shared" si="2"/>
        <v>210.9704641350211</v>
      </c>
      <c r="L30" s="4">
        <f t="shared" si="3"/>
        <v>23.248785250970638</v>
      </c>
    </row>
    <row r="31" spans="1:12" x14ac:dyDescent="0.3">
      <c r="A31" s="3"/>
      <c r="B31" s="2" t="s">
        <v>24</v>
      </c>
      <c r="C31" s="3"/>
      <c r="D31" s="2" t="s">
        <v>25</v>
      </c>
      <c r="E31" s="4">
        <f>+E32+E33</f>
        <v>0</v>
      </c>
      <c r="F31" s="4">
        <f>+F32+F33</f>
        <v>665.04</v>
      </c>
      <c r="G31" s="4">
        <f>+G32+G33</f>
        <v>2000</v>
      </c>
      <c r="H31" s="4">
        <f>+H32+H33</f>
        <v>2000</v>
      </c>
      <c r="I31" s="4" t="str">
        <f t="shared" si="0"/>
        <v>-</v>
      </c>
      <c r="J31" s="4">
        <f t="shared" si="1"/>
        <v>300.73379044869483</v>
      </c>
      <c r="K31" s="4" t="str">
        <f t="shared" si="2"/>
        <v>-</v>
      </c>
      <c r="L31" s="4">
        <f t="shared" si="3"/>
        <v>300.73379044869483</v>
      </c>
    </row>
    <row r="32" spans="1:12" x14ac:dyDescent="0.3">
      <c r="A32" s="3"/>
      <c r="B32" s="3"/>
      <c r="C32" s="2" t="s">
        <v>60</v>
      </c>
      <c r="D32" s="2" t="s">
        <v>61</v>
      </c>
      <c r="E32" s="4">
        <v>0</v>
      </c>
      <c r="F32" s="4">
        <v>0</v>
      </c>
      <c r="G32" s="4">
        <v>1000</v>
      </c>
      <c r="H32" s="4">
        <v>1000</v>
      </c>
      <c r="I32" s="4" t="str">
        <f t="shared" si="0"/>
        <v>-</v>
      </c>
      <c r="J32" s="4" t="str">
        <f t="shared" si="1"/>
        <v>-</v>
      </c>
      <c r="K32" s="4" t="str">
        <f t="shared" si="2"/>
        <v>-</v>
      </c>
      <c r="L32" s="4" t="str">
        <f t="shared" si="3"/>
        <v>-</v>
      </c>
    </row>
    <row r="33" spans="1:12" x14ac:dyDescent="0.3">
      <c r="A33" s="3"/>
      <c r="B33" s="3"/>
      <c r="C33" s="2" t="s">
        <v>26</v>
      </c>
      <c r="D33" s="2" t="s">
        <v>27</v>
      </c>
      <c r="E33" s="4">
        <v>0</v>
      </c>
      <c r="F33" s="4">
        <v>665.04</v>
      </c>
      <c r="G33" s="4">
        <v>1000</v>
      </c>
      <c r="H33" s="4">
        <v>1000</v>
      </c>
      <c r="I33" s="4" t="str">
        <f t="shared" si="0"/>
        <v>-</v>
      </c>
      <c r="J33" s="4">
        <f t="shared" si="1"/>
        <v>150.36689522434742</v>
      </c>
      <c r="K33" s="4" t="str">
        <f t="shared" si="2"/>
        <v>-</v>
      </c>
      <c r="L33" s="4">
        <f t="shared" si="3"/>
        <v>150.36689522434742</v>
      </c>
    </row>
    <row r="34" spans="1:12" x14ac:dyDescent="0.3">
      <c r="A34" s="3"/>
      <c r="B34" s="2" t="s">
        <v>28</v>
      </c>
      <c r="C34" s="3"/>
      <c r="D34" s="2" t="s">
        <v>29</v>
      </c>
      <c r="E34" s="4">
        <f>+E35</f>
        <v>542</v>
      </c>
      <c r="F34" s="4">
        <f>+F35</f>
        <v>1844.6</v>
      </c>
      <c r="G34" s="4">
        <f>+G35</f>
        <v>3380</v>
      </c>
      <c r="H34" s="4">
        <f>+H35</f>
        <v>3380</v>
      </c>
      <c r="I34" s="4">
        <f t="shared" si="0"/>
        <v>623.6162361623617</v>
      </c>
      <c r="J34" s="4">
        <f t="shared" si="1"/>
        <v>183.23755827821751</v>
      </c>
      <c r="K34" s="4">
        <f t="shared" si="2"/>
        <v>623.6162361623617</v>
      </c>
      <c r="L34" s="4">
        <f t="shared" si="3"/>
        <v>183.23755827821751</v>
      </c>
    </row>
    <row r="35" spans="1:12" x14ac:dyDescent="0.3">
      <c r="A35" s="3"/>
      <c r="B35" s="3"/>
      <c r="C35" s="2" t="s">
        <v>32</v>
      </c>
      <c r="D35" s="2" t="s">
        <v>33</v>
      </c>
      <c r="E35" s="4">
        <v>542</v>
      </c>
      <c r="F35" s="4">
        <v>1844.6</v>
      </c>
      <c r="G35" s="4">
        <v>3380</v>
      </c>
      <c r="H35" s="4">
        <v>3380</v>
      </c>
      <c r="I35" s="4">
        <f t="shared" ref="I35:I66" si="4">IF(E35&lt;&gt;0,G35/E35*100,"-")</f>
        <v>623.6162361623617</v>
      </c>
      <c r="J35" s="4">
        <f t="shared" ref="J35:J66" si="5">IF(F35&lt;&gt;0,G35/F35*100,"-")</f>
        <v>183.23755827821751</v>
      </c>
      <c r="K35" s="4">
        <f t="shared" ref="K35:K66" si="6">IF(E35&lt;&gt;0,H35/E35*100,"-")</f>
        <v>623.6162361623617</v>
      </c>
      <c r="L35" s="4">
        <f t="shared" ref="L35:L66" si="7">IF(F35&lt;&gt;0,H35/F35*100,"-")</f>
        <v>183.23755827821751</v>
      </c>
    </row>
    <row r="36" spans="1:12" x14ac:dyDescent="0.3">
      <c r="A36" s="3"/>
      <c r="B36" s="2" t="s">
        <v>42</v>
      </c>
      <c r="C36" s="3"/>
      <c r="D36" s="2" t="s">
        <v>43</v>
      </c>
      <c r="E36" s="4">
        <f>+E37+E38+E39+E40</f>
        <v>1231.01</v>
      </c>
      <c r="F36" s="4">
        <f>+F37+F38+F39+F40</f>
        <v>660</v>
      </c>
      <c r="G36" s="4">
        <f>+G37+G38+G39+G40</f>
        <v>5128</v>
      </c>
      <c r="H36" s="4">
        <f>+H37+H38+H39+H40</f>
        <v>5128</v>
      </c>
      <c r="I36" s="4">
        <f t="shared" si="4"/>
        <v>416.56850878546885</v>
      </c>
      <c r="J36" s="4">
        <f t="shared" si="5"/>
        <v>776.969696969697</v>
      </c>
      <c r="K36" s="4">
        <f t="shared" si="6"/>
        <v>416.56850878546885</v>
      </c>
      <c r="L36" s="4">
        <f t="shared" si="7"/>
        <v>776.969696969697</v>
      </c>
    </row>
    <row r="37" spans="1:12" x14ac:dyDescent="0.3">
      <c r="A37" s="3"/>
      <c r="B37" s="3"/>
      <c r="C37" s="2" t="s">
        <v>44</v>
      </c>
      <c r="D37" s="2" t="s">
        <v>45</v>
      </c>
      <c r="E37" s="4">
        <v>0</v>
      </c>
      <c r="F37" s="4">
        <v>467</v>
      </c>
      <c r="G37" s="4">
        <v>628</v>
      </c>
      <c r="H37" s="4">
        <v>628</v>
      </c>
      <c r="I37" s="4" t="str">
        <f t="shared" si="4"/>
        <v>-</v>
      </c>
      <c r="J37" s="4">
        <f t="shared" si="5"/>
        <v>134.47537473233405</v>
      </c>
      <c r="K37" s="4" t="str">
        <f t="shared" si="6"/>
        <v>-</v>
      </c>
      <c r="L37" s="4">
        <f t="shared" si="7"/>
        <v>134.47537473233405</v>
      </c>
    </row>
    <row r="38" spans="1:12" x14ac:dyDescent="0.3">
      <c r="A38" s="3"/>
      <c r="B38" s="3"/>
      <c r="C38" s="2" t="s">
        <v>46</v>
      </c>
      <c r="D38" s="2" t="s">
        <v>47</v>
      </c>
      <c r="E38" s="4">
        <v>1211.2</v>
      </c>
      <c r="F38" s="4">
        <v>156</v>
      </c>
      <c r="G38" s="4">
        <v>4000</v>
      </c>
      <c r="H38" s="4">
        <v>4000</v>
      </c>
      <c r="I38" s="4">
        <f t="shared" si="4"/>
        <v>330.25099075297226</v>
      </c>
      <c r="J38" s="4">
        <f t="shared" si="5"/>
        <v>2564.1025641025644</v>
      </c>
      <c r="K38" s="4">
        <f t="shared" si="6"/>
        <v>330.25099075297226</v>
      </c>
      <c r="L38" s="4">
        <f t="shared" si="7"/>
        <v>2564.1025641025644</v>
      </c>
    </row>
    <row r="39" spans="1:12" x14ac:dyDescent="0.3">
      <c r="A39" s="3"/>
      <c r="B39" s="3"/>
      <c r="C39" s="2" t="s">
        <v>62</v>
      </c>
      <c r="D39" s="2" t="s">
        <v>63</v>
      </c>
      <c r="E39" s="4">
        <v>0</v>
      </c>
      <c r="F39" s="4">
        <v>14.4</v>
      </c>
      <c r="G39" s="4">
        <v>0</v>
      </c>
      <c r="H39" s="4">
        <v>0</v>
      </c>
      <c r="I39" s="4" t="str">
        <f t="shared" si="4"/>
        <v>-</v>
      </c>
      <c r="J39" s="4">
        <f t="shared" si="5"/>
        <v>0</v>
      </c>
      <c r="K39" s="4" t="str">
        <f t="shared" si="6"/>
        <v>-</v>
      </c>
      <c r="L39" s="4">
        <f t="shared" si="7"/>
        <v>0</v>
      </c>
    </row>
    <row r="40" spans="1:12" x14ac:dyDescent="0.3">
      <c r="A40" s="3"/>
      <c r="B40" s="3"/>
      <c r="C40" s="2" t="s">
        <v>56</v>
      </c>
      <c r="D40" s="2" t="s">
        <v>57</v>
      </c>
      <c r="E40" s="4">
        <v>19.809999999999999</v>
      </c>
      <c r="F40" s="4">
        <v>22.6</v>
      </c>
      <c r="G40" s="4">
        <v>500</v>
      </c>
      <c r="H40" s="4">
        <v>500</v>
      </c>
      <c r="I40" s="4">
        <f t="shared" si="4"/>
        <v>2523.9777889954571</v>
      </c>
      <c r="J40" s="4">
        <f t="shared" si="5"/>
        <v>2212.3893805309735</v>
      </c>
      <c r="K40" s="4">
        <f t="shared" si="6"/>
        <v>2523.9777889954571</v>
      </c>
      <c r="L40" s="4">
        <f t="shared" si="7"/>
        <v>2212.3893805309735</v>
      </c>
    </row>
    <row r="41" spans="1:12" x14ac:dyDescent="0.3">
      <c r="A41" s="2" t="s">
        <v>64</v>
      </c>
      <c r="B41" s="3"/>
      <c r="C41" s="3"/>
      <c r="D41" s="2" t="s">
        <v>65</v>
      </c>
      <c r="E41" s="4">
        <f>+E42+E46+E48+E50+E53+E56+E60+E62</f>
        <v>19854.439999999999</v>
      </c>
      <c r="F41" s="4">
        <f>+F42+F46+F48+F50+F53+F56+F60+F62</f>
        <v>22177.95</v>
      </c>
      <c r="G41" s="4">
        <f>+G42+G46+G48+G50+G53+G56+G60+G62</f>
        <v>19917.330000000002</v>
      </c>
      <c r="H41" s="4">
        <f>+H42+H46+H48+H50+H53+H56+H60+H62</f>
        <v>19058.330000000002</v>
      </c>
      <c r="I41" s="4">
        <f t="shared" si="4"/>
        <v>100.31675534540388</v>
      </c>
      <c r="J41" s="4">
        <f t="shared" si="5"/>
        <v>89.806902802107501</v>
      </c>
      <c r="K41" s="4">
        <f t="shared" si="6"/>
        <v>95.990267164422676</v>
      </c>
      <c r="L41" s="4">
        <f t="shared" si="7"/>
        <v>85.933686386703911</v>
      </c>
    </row>
    <row r="42" spans="1:12" x14ac:dyDescent="0.3">
      <c r="A42" s="3"/>
      <c r="B42" s="2" t="s">
        <v>12</v>
      </c>
      <c r="C42" s="3"/>
      <c r="D42" s="2" t="s">
        <v>13</v>
      </c>
      <c r="E42" s="4">
        <f>+E43+E44+E45</f>
        <v>200.51</v>
      </c>
      <c r="F42" s="4">
        <f>+F43+F44+F45</f>
        <v>1377.53</v>
      </c>
      <c r="G42" s="4">
        <f>+G43+G44+G45</f>
        <v>1400</v>
      </c>
      <c r="H42" s="4">
        <f>+H43+H44+H45</f>
        <v>1400</v>
      </c>
      <c r="I42" s="4">
        <f t="shared" si="4"/>
        <v>698.21954017256007</v>
      </c>
      <c r="J42" s="4">
        <f t="shared" si="5"/>
        <v>101.63118044616088</v>
      </c>
      <c r="K42" s="4">
        <f t="shared" si="6"/>
        <v>698.21954017256007</v>
      </c>
      <c r="L42" s="4">
        <f t="shared" si="7"/>
        <v>101.63118044616088</v>
      </c>
    </row>
    <row r="43" spans="1:12" x14ac:dyDescent="0.3">
      <c r="A43" s="3"/>
      <c r="B43" s="3"/>
      <c r="C43" s="2" t="s">
        <v>14</v>
      </c>
      <c r="D43" s="2" t="s">
        <v>15</v>
      </c>
      <c r="E43" s="4">
        <v>87.36</v>
      </c>
      <c r="F43" s="4">
        <v>0</v>
      </c>
      <c r="G43" s="4">
        <v>0</v>
      </c>
      <c r="H43" s="4">
        <v>0</v>
      </c>
      <c r="I43" s="4">
        <f t="shared" si="4"/>
        <v>0</v>
      </c>
      <c r="J43" s="4" t="str">
        <f t="shared" si="5"/>
        <v>-</v>
      </c>
      <c r="K43" s="4">
        <f t="shared" si="6"/>
        <v>0</v>
      </c>
      <c r="L43" s="4" t="str">
        <f t="shared" si="7"/>
        <v>-</v>
      </c>
    </row>
    <row r="44" spans="1:12" x14ac:dyDescent="0.3">
      <c r="A44" s="3"/>
      <c r="B44" s="3"/>
      <c r="C44" s="2" t="s">
        <v>16</v>
      </c>
      <c r="D44" s="2" t="s">
        <v>17</v>
      </c>
      <c r="E44" s="4">
        <v>113.15</v>
      </c>
      <c r="F44" s="4">
        <v>0</v>
      </c>
      <c r="G44" s="4">
        <v>0</v>
      </c>
      <c r="H44" s="4">
        <v>0</v>
      </c>
      <c r="I44" s="4">
        <f t="shared" si="4"/>
        <v>0</v>
      </c>
      <c r="J44" s="4" t="str">
        <f t="shared" si="5"/>
        <v>-</v>
      </c>
      <c r="K44" s="4">
        <f t="shared" si="6"/>
        <v>0</v>
      </c>
      <c r="L44" s="4" t="str">
        <f t="shared" si="7"/>
        <v>-</v>
      </c>
    </row>
    <row r="45" spans="1:12" x14ac:dyDescent="0.3">
      <c r="A45" s="3"/>
      <c r="B45" s="3"/>
      <c r="C45" s="2" t="s">
        <v>18</v>
      </c>
      <c r="D45" s="2" t="s">
        <v>19</v>
      </c>
      <c r="E45" s="4">
        <v>0</v>
      </c>
      <c r="F45" s="4">
        <v>1377.53</v>
      </c>
      <c r="G45" s="4">
        <v>1400</v>
      </c>
      <c r="H45" s="4">
        <v>1400</v>
      </c>
      <c r="I45" s="4" t="str">
        <f t="shared" si="4"/>
        <v>-</v>
      </c>
      <c r="J45" s="4">
        <f t="shared" si="5"/>
        <v>101.63118044616088</v>
      </c>
      <c r="K45" s="4" t="str">
        <f t="shared" si="6"/>
        <v>-</v>
      </c>
      <c r="L45" s="4">
        <f t="shared" si="7"/>
        <v>101.63118044616088</v>
      </c>
    </row>
    <row r="46" spans="1:12" x14ac:dyDescent="0.3">
      <c r="A46" s="3"/>
      <c r="B46" s="2" t="s">
        <v>20</v>
      </c>
      <c r="C46" s="3"/>
      <c r="D46" s="2" t="s">
        <v>21</v>
      </c>
      <c r="E46" s="4">
        <f>+E47</f>
        <v>1693.51</v>
      </c>
      <c r="F46" s="4">
        <f>+F47</f>
        <v>1769.58</v>
      </c>
      <c r="G46" s="4">
        <f>+G47</f>
        <v>2550</v>
      </c>
      <c r="H46" s="4">
        <f>+H47</f>
        <v>2000</v>
      </c>
      <c r="I46" s="4">
        <f t="shared" si="4"/>
        <v>150.57484160117153</v>
      </c>
      <c r="J46" s="4">
        <f t="shared" si="5"/>
        <v>144.10199030278372</v>
      </c>
      <c r="K46" s="4">
        <f t="shared" si="6"/>
        <v>118.09791498131102</v>
      </c>
      <c r="L46" s="4">
        <f t="shared" si="7"/>
        <v>113.02116886492841</v>
      </c>
    </row>
    <row r="47" spans="1:12" x14ac:dyDescent="0.3">
      <c r="A47" s="3"/>
      <c r="B47" s="3"/>
      <c r="C47" s="2" t="s">
        <v>22</v>
      </c>
      <c r="D47" s="2" t="s">
        <v>23</v>
      </c>
      <c r="E47" s="4">
        <v>1693.51</v>
      </c>
      <c r="F47" s="4">
        <v>1769.58</v>
      </c>
      <c r="G47" s="4">
        <v>2550</v>
      </c>
      <c r="H47" s="4">
        <v>2000</v>
      </c>
      <c r="I47" s="4">
        <f t="shared" si="4"/>
        <v>150.57484160117153</v>
      </c>
      <c r="J47" s="4">
        <f t="shared" si="5"/>
        <v>144.10199030278372</v>
      </c>
      <c r="K47" s="4">
        <f t="shared" si="6"/>
        <v>118.09791498131102</v>
      </c>
      <c r="L47" s="4">
        <f t="shared" si="7"/>
        <v>113.02116886492841</v>
      </c>
    </row>
    <row r="48" spans="1:12" x14ac:dyDescent="0.3">
      <c r="A48" s="3"/>
      <c r="B48" s="2" t="s">
        <v>24</v>
      </c>
      <c r="C48" s="3"/>
      <c r="D48" s="2" t="s">
        <v>25</v>
      </c>
      <c r="E48" s="4">
        <f>+E49</f>
        <v>0</v>
      </c>
      <c r="F48" s="4">
        <f>+F49</f>
        <v>0</v>
      </c>
      <c r="G48" s="4">
        <f>+G49</f>
        <v>200</v>
      </c>
      <c r="H48" s="4">
        <f>+H49</f>
        <v>200</v>
      </c>
      <c r="I48" s="4" t="str">
        <f t="shared" si="4"/>
        <v>-</v>
      </c>
      <c r="J48" s="4" t="str">
        <f t="shared" si="5"/>
        <v>-</v>
      </c>
      <c r="K48" s="4" t="str">
        <f t="shared" si="6"/>
        <v>-</v>
      </c>
      <c r="L48" s="4" t="str">
        <f t="shared" si="7"/>
        <v>-</v>
      </c>
    </row>
    <row r="49" spans="1:12" x14ac:dyDescent="0.3">
      <c r="A49" s="3"/>
      <c r="B49" s="3"/>
      <c r="C49" s="2" t="s">
        <v>26</v>
      </c>
      <c r="D49" s="2" t="s">
        <v>27</v>
      </c>
      <c r="E49" s="4">
        <v>0</v>
      </c>
      <c r="F49" s="4">
        <v>0</v>
      </c>
      <c r="G49" s="4">
        <v>200</v>
      </c>
      <c r="H49" s="4">
        <v>200</v>
      </c>
      <c r="I49" s="4" t="str">
        <f t="shared" si="4"/>
        <v>-</v>
      </c>
      <c r="J49" s="4" t="str">
        <f t="shared" si="5"/>
        <v>-</v>
      </c>
      <c r="K49" s="4" t="str">
        <f t="shared" si="6"/>
        <v>-</v>
      </c>
      <c r="L49" s="4" t="str">
        <f t="shared" si="7"/>
        <v>-</v>
      </c>
    </row>
    <row r="50" spans="1:12" x14ac:dyDescent="0.3">
      <c r="A50" s="3"/>
      <c r="B50" s="2" t="s">
        <v>66</v>
      </c>
      <c r="C50" s="3"/>
      <c r="D50" s="2" t="s">
        <v>67</v>
      </c>
      <c r="E50" s="4">
        <f>+E51+E52</f>
        <v>1182.5999999999999</v>
      </c>
      <c r="F50" s="4">
        <f>+F51+F52</f>
        <v>3.92</v>
      </c>
      <c r="G50" s="4">
        <f>+G51+G52</f>
        <v>9</v>
      </c>
      <c r="H50" s="4">
        <f>+H51+H52</f>
        <v>0</v>
      </c>
      <c r="I50" s="4">
        <f t="shared" si="4"/>
        <v>0.76103500761035014</v>
      </c>
      <c r="J50" s="4">
        <f t="shared" si="5"/>
        <v>229.59183673469391</v>
      </c>
      <c r="K50" s="4">
        <f t="shared" si="6"/>
        <v>0</v>
      </c>
      <c r="L50" s="4">
        <f t="shared" si="7"/>
        <v>0</v>
      </c>
    </row>
    <row r="51" spans="1:12" x14ac:dyDescent="0.3">
      <c r="A51" s="3"/>
      <c r="B51" s="3"/>
      <c r="C51" s="2" t="s">
        <v>68</v>
      </c>
      <c r="D51" s="2" t="s">
        <v>69</v>
      </c>
      <c r="E51" s="4">
        <v>0</v>
      </c>
      <c r="F51" s="4">
        <v>3.92</v>
      </c>
      <c r="G51" s="4">
        <v>9</v>
      </c>
      <c r="H51" s="4">
        <v>0</v>
      </c>
      <c r="I51" s="4" t="str">
        <f t="shared" si="4"/>
        <v>-</v>
      </c>
      <c r="J51" s="4">
        <f t="shared" si="5"/>
        <v>229.59183673469391</v>
      </c>
      <c r="K51" s="4" t="str">
        <f t="shared" si="6"/>
        <v>-</v>
      </c>
      <c r="L51" s="4">
        <f t="shared" si="7"/>
        <v>0</v>
      </c>
    </row>
    <row r="52" spans="1:12" x14ac:dyDescent="0.3">
      <c r="A52" s="3"/>
      <c r="B52" s="3"/>
      <c r="C52" s="2" t="s">
        <v>70</v>
      </c>
      <c r="D52" s="2" t="s">
        <v>71</v>
      </c>
      <c r="E52" s="4">
        <v>1182.5999999999999</v>
      </c>
      <c r="F52" s="4">
        <v>0</v>
      </c>
      <c r="G52" s="4">
        <v>0</v>
      </c>
      <c r="H52" s="4">
        <v>0</v>
      </c>
      <c r="I52" s="4">
        <f t="shared" si="4"/>
        <v>0</v>
      </c>
      <c r="J52" s="4" t="str">
        <f t="shared" si="5"/>
        <v>-</v>
      </c>
      <c r="K52" s="4">
        <f t="shared" si="6"/>
        <v>0</v>
      </c>
      <c r="L52" s="4" t="str">
        <f t="shared" si="7"/>
        <v>-</v>
      </c>
    </row>
    <row r="53" spans="1:12" x14ac:dyDescent="0.3">
      <c r="A53" s="3"/>
      <c r="B53" s="2" t="s">
        <v>28</v>
      </c>
      <c r="C53" s="3"/>
      <c r="D53" s="2" t="s">
        <v>29</v>
      </c>
      <c r="E53" s="4">
        <f>+E54+E55</f>
        <v>12735.26</v>
      </c>
      <c r="F53" s="4">
        <f>+F54+F55</f>
        <v>13881.519999999999</v>
      </c>
      <c r="G53" s="4">
        <f>+G54+G55</f>
        <v>10100</v>
      </c>
      <c r="H53" s="4">
        <f>+H54+H55</f>
        <v>9800</v>
      </c>
      <c r="I53" s="4">
        <f t="shared" si="4"/>
        <v>79.307371816515712</v>
      </c>
      <c r="J53" s="4">
        <f t="shared" si="5"/>
        <v>72.758602804303862</v>
      </c>
      <c r="K53" s="4">
        <f t="shared" si="6"/>
        <v>76.951707307114262</v>
      </c>
      <c r="L53" s="4">
        <f t="shared" si="7"/>
        <v>70.597456186354236</v>
      </c>
    </row>
    <row r="54" spans="1:12" x14ac:dyDescent="0.3">
      <c r="A54" s="3"/>
      <c r="B54" s="3"/>
      <c r="C54" s="2" t="s">
        <v>30</v>
      </c>
      <c r="D54" s="2" t="s">
        <v>31</v>
      </c>
      <c r="E54" s="4">
        <v>11091.44</v>
      </c>
      <c r="F54" s="4">
        <v>13243.96</v>
      </c>
      <c r="G54" s="4">
        <v>9300</v>
      </c>
      <c r="H54" s="4">
        <v>9000</v>
      </c>
      <c r="I54" s="4">
        <f t="shared" si="4"/>
        <v>83.848445287537061</v>
      </c>
      <c r="J54" s="4">
        <f t="shared" si="5"/>
        <v>70.22068928024548</v>
      </c>
      <c r="K54" s="4">
        <f t="shared" si="6"/>
        <v>81.143656729874564</v>
      </c>
      <c r="L54" s="4">
        <f t="shared" si="7"/>
        <v>67.955505755076288</v>
      </c>
    </row>
    <row r="55" spans="1:12" x14ac:dyDescent="0.3">
      <c r="A55" s="3"/>
      <c r="B55" s="3"/>
      <c r="C55" s="2" t="s">
        <v>32</v>
      </c>
      <c r="D55" s="2" t="s">
        <v>33</v>
      </c>
      <c r="E55" s="4">
        <v>1643.82</v>
      </c>
      <c r="F55" s="4">
        <v>637.55999999999995</v>
      </c>
      <c r="G55" s="4">
        <v>800</v>
      </c>
      <c r="H55" s="4">
        <v>800</v>
      </c>
      <c r="I55" s="4">
        <f t="shared" si="4"/>
        <v>48.667129004392216</v>
      </c>
      <c r="J55" s="4">
        <f t="shared" si="5"/>
        <v>125.47838634795158</v>
      </c>
      <c r="K55" s="4">
        <f t="shared" si="6"/>
        <v>48.667129004392216</v>
      </c>
      <c r="L55" s="4">
        <f t="shared" si="7"/>
        <v>125.47838634795158</v>
      </c>
    </row>
    <row r="56" spans="1:12" x14ac:dyDescent="0.3">
      <c r="A56" s="3"/>
      <c r="B56" s="2" t="s">
        <v>34</v>
      </c>
      <c r="C56" s="3"/>
      <c r="D56" s="2" t="s">
        <v>35</v>
      </c>
      <c r="E56" s="4">
        <f>+E57+E58+E59</f>
        <v>84.8</v>
      </c>
      <c r="F56" s="4">
        <f>+F57+F58+F59</f>
        <v>93.4</v>
      </c>
      <c r="G56" s="4">
        <f>+G57+G58+G59</f>
        <v>0</v>
      </c>
      <c r="H56" s="4">
        <f>+H57+H58+H59</f>
        <v>0</v>
      </c>
      <c r="I56" s="4">
        <f t="shared" si="4"/>
        <v>0</v>
      </c>
      <c r="J56" s="4">
        <f t="shared" si="5"/>
        <v>0</v>
      </c>
      <c r="K56" s="4">
        <f t="shared" si="6"/>
        <v>0</v>
      </c>
      <c r="L56" s="4">
        <f t="shared" si="7"/>
        <v>0</v>
      </c>
    </row>
    <row r="57" spans="1:12" x14ac:dyDescent="0.3">
      <c r="A57" s="3"/>
      <c r="B57" s="3"/>
      <c r="C57" s="2" t="s">
        <v>38</v>
      </c>
      <c r="D57" s="2" t="s">
        <v>39</v>
      </c>
      <c r="E57" s="4">
        <v>56</v>
      </c>
      <c r="F57" s="4">
        <v>0</v>
      </c>
      <c r="G57" s="4">
        <v>0</v>
      </c>
      <c r="H57" s="4">
        <v>0</v>
      </c>
      <c r="I57" s="4">
        <f t="shared" si="4"/>
        <v>0</v>
      </c>
      <c r="J57" s="4" t="str">
        <f t="shared" si="5"/>
        <v>-</v>
      </c>
      <c r="K57" s="4">
        <f t="shared" si="6"/>
        <v>0</v>
      </c>
      <c r="L57" s="4" t="str">
        <f t="shared" si="7"/>
        <v>-</v>
      </c>
    </row>
    <row r="58" spans="1:12" x14ac:dyDescent="0.3">
      <c r="A58" s="3"/>
      <c r="B58" s="3"/>
      <c r="C58" s="2" t="s">
        <v>72</v>
      </c>
      <c r="D58" s="2" t="s">
        <v>73</v>
      </c>
      <c r="E58" s="4">
        <v>0</v>
      </c>
      <c r="F58" s="4">
        <v>19</v>
      </c>
      <c r="G58" s="4">
        <v>0</v>
      </c>
      <c r="H58" s="4">
        <v>0</v>
      </c>
      <c r="I58" s="4" t="str">
        <f t="shared" si="4"/>
        <v>-</v>
      </c>
      <c r="J58" s="4">
        <f t="shared" si="5"/>
        <v>0</v>
      </c>
      <c r="K58" s="4" t="str">
        <f t="shared" si="6"/>
        <v>-</v>
      </c>
      <c r="L58" s="4">
        <f t="shared" si="7"/>
        <v>0</v>
      </c>
    </row>
    <row r="59" spans="1:12" x14ac:dyDescent="0.3">
      <c r="A59" s="3"/>
      <c r="B59" s="3"/>
      <c r="C59" s="2" t="s">
        <v>40</v>
      </c>
      <c r="D59" s="2" t="s">
        <v>41</v>
      </c>
      <c r="E59" s="4">
        <v>28.8</v>
      </c>
      <c r="F59" s="4">
        <v>74.400000000000006</v>
      </c>
      <c r="G59" s="4">
        <v>0</v>
      </c>
      <c r="H59" s="4">
        <v>0</v>
      </c>
      <c r="I59" s="4">
        <f t="shared" si="4"/>
        <v>0</v>
      </c>
      <c r="J59" s="4">
        <f t="shared" si="5"/>
        <v>0</v>
      </c>
      <c r="K59" s="4">
        <f t="shared" si="6"/>
        <v>0</v>
      </c>
      <c r="L59" s="4">
        <f t="shared" si="7"/>
        <v>0</v>
      </c>
    </row>
    <row r="60" spans="1:12" x14ac:dyDescent="0.3">
      <c r="A60" s="3"/>
      <c r="B60" s="2" t="s">
        <v>74</v>
      </c>
      <c r="C60" s="3"/>
      <c r="D60" s="2" t="s">
        <v>75</v>
      </c>
      <c r="E60" s="4">
        <f>+E61</f>
        <v>118.98</v>
      </c>
      <c r="F60" s="4">
        <f>+F61</f>
        <v>0</v>
      </c>
      <c r="G60" s="4">
        <f>+G61</f>
        <v>0</v>
      </c>
      <c r="H60" s="4">
        <f>+H61</f>
        <v>0</v>
      </c>
      <c r="I60" s="4">
        <f t="shared" si="4"/>
        <v>0</v>
      </c>
      <c r="J60" s="4" t="str">
        <f t="shared" si="5"/>
        <v>-</v>
      </c>
      <c r="K60" s="4">
        <f t="shared" si="6"/>
        <v>0</v>
      </c>
      <c r="L60" s="4" t="str">
        <f t="shared" si="7"/>
        <v>-</v>
      </c>
    </row>
    <row r="61" spans="1:12" x14ac:dyDescent="0.3">
      <c r="A61" s="3"/>
      <c r="B61" s="3"/>
      <c r="C61" s="2" t="s">
        <v>76</v>
      </c>
      <c r="D61" s="2" t="s">
        <v>77</v>
      </c>
      <c r="E61" s="4">
        <v>118.98</v>
      </c>
      <c r="F61" s="4">
        <v>0</v>
      </c>
      <c r="G61" s="4">
        <v>0</v>
      </c>
      <c r="H61" s="4">
        <v>0</v>
      </c>
      <c r="I61" s="4">
        <f t="shared" si="4"/>
        <v>0</v>
      </c>
      <c r="J61" s="4" t="str">
        <f t="shared" si="5"/>
        <v>-</v>
      </c>
      <c r="K61" s="4">
        <f t="shared" si="6"/>
        <v>0</v>
      </c>
      <c r="L61" s="4" t="str">
        <f t="shared" si="7"/>
        <v>-</v>
      </c>
    </row>
    <row r="62" spans="1:12" x14ac:dyDescent="0.3">
      <c r="A62" s="3"/>
      <c r="B62" s="2" t="s">
        <v>42</v>
      </c>
      <c r="C62" s="3"/>
      <c r="D62" s="2" t="s">
        <v>43</v>
      </c>
      <c r="E62" s="4">
        <f>+E63+E64+E65+E66+E67+E68</f>
        <v>3838.7799999999997</v>
      </c>
      <c r="F62" s="4">
        <f>+F63+F64+F65+F66+F67+F68</f>
        <v>5052</v>
      </c>
      <c r="G62" s="4">
        <f>+G63+G64+G65+G66+G67+G68</f>
        <v>5658.33</v>
      </c>
      <c r="H62" s="4">
        <f>+H63+H64+H65+H66+H67+H68</f>
        <v>5658.33</v>
      </c>
      <c r="I62" s="4">
        <f t="shared" si="4"/>
        <v>147.39917369580962</v>
      </c>
      <c r="J62" s="4">
        <f t="shared" si="5"/>
        <v>112.00178147268409</v>
      </c>
      <c r="K62" s="4">
        <f t="shared" si="6"/>
        <v>147.39917369580962</v>
      </c>
      <c r="L62" s="4">
        <f t="shared" si="7"/>
        <v>112.00178147268409</v>
      </c>
    </row>
    <row r="63" spans="1:12" x14ac:dyDescent="0.3">
      <c r="A63" s="3"/>
      <c r="B63" s="3"/>
      <c r="C63" s="2" t="s">
        <v>44</v>
      </c>
      <c r="D63" s="2" t="s">
        <v>45</v>
      </c>
      <c r="E63" s="4">
        <v>1722.78</v>
      </c>
      <c r="F63" s="4">
        <v>2036.71</v>
      </c>
      <c r="G63" s="4">
        <v>2358.33</v>
      </c>
      <c r="H63" s="4">
        <v>2358.33</v>
      </c>
      <c r="I63" s="4">
        <f t="shared" si="4"/>
        <v>136.8909553164072</v>
      </c>
      <c r="J63" s="4">
        <f t="shared" si="5"/>
        <v>115.79115337971533</v>
      </c>
      <c r="K63" s="4">
        <f t="shared" si="6"/>
        <v>136.8909553164072</v>
      </c>
      <c r="L63" s="4">
        <f t="shared" si="7"/>
        <v>115.79115337971533</v>
      </c>
    </row>
    <row r="64" spans="1:12" x14ac:dyDescent="0.3">
      <c r="A64" s="3"/>
      <c r="B64" s="3"/>
      <c r="C64" s="2" t="s">
        <v>46</v>
      </c>
      <c r="D64" s="2" t="s">
        <v>47</v>
      </c>
      <c r="E64" s="4">
        <v>826.1</v>
      </c>
      <c r="F64" s="4">
        <v>170.38</v>
      </c>
      <c r="G64" s="4">
        <v>700</v>
      </c>
      <c r="H64" s="4">
        <v>700</v>
      </c>
      <c r="I64" s="4">
        <f t="shared" si="4"/>
        <v>84.735504176249847</v>
      </c>
      <c r="J64" s="4">
        <f t="shared" si="5"/>
        <v>410.84634346754314</v>
      </c>
      <c r="K64" s="4">
        <f t="shared" si="6"/>
        <v>84.735504176249847</v>
      </c>
      <c r="L64" s="4">
        <f t="shared" si="7"/>
        <v>410.84634346754314</v>
      </c>
    </row>
    <row r="65" spans="1:12" x14ac:dyDescent="0.3">
      <c r="A65" s="3"/>
      <c r="B65" s="3"/>
      <c r="C65" s="2" t="s">
        <v>48</v>
      </c>
      <c r="D65" s="2" t="s">
        <v>49</v>
      </c>
      <c r="E65" s="4">
        <v>155.29</v>
      </c>
      <c r="F65" s="4">
        <v>262.3</v>
      </c>
      <c r="G65" s="4">
        <v>700</v>
      </c>
      <c r="H65" s="4">
        <v>700</v>
      </c>
      <c r="I65" s="4">
        <f t="shared" si="4"/>
        <v>450.76952797990862</v>
      </c>
      <c r="J65" s="4">
        <f t="shared" si="5"/>
        <v>266.86999618757147</v>
      </c>
      <c r="K65" s="4">
        <f t="shared" si="6"/>
        <v>450.76952797990862</v>
      </c>
      <c r="L65" s="4">
        <f t="shared" si="7"/>
        <v>266.86999618757147</v>
      </c>
    </row>
    <row r="66" spans="1:12" x14ac:dyDescent="0.3">
      <c r="A66" s="3"/>
      <c r="B66" s="3"/>
      <c r="C66" s="2" t="s">
        <v>50</v>
      </c>
      <c r="D66" s="2" t="s">
        <v>51</v>
      </c>
      <c r="E66" s="4">
        <v>374.54</v>
      </c>
      <c r="F66" s="4">
        <v>687.93</v>
      </c>
      <c r="G66" s="4">
        <v>400</v>
      </c>
      <c r="H66" s="4">
        <v>400</v>
      </c>
      <c r="I66" s="4">
        <f t="shared" si="4"/>
        <v>106.79767181075452</v>
      </c>
      <c r="J66" s="4">
        <f t="shared" si="5"/>
        <v>58.145450845289496</v>
      </c>
      <c r="K66" s="4">
        <f t="shared" si="6"/>
        <v>106.79767181075452</v>
      </c>
      <c r="L66" s="4">
        <f t="shared" si="7"/>
        <v>58.145450845289496</v>
      </c>
    </row>
    <row r="67" spans="1:12" x14ac:dyDescent="0.3">
      <c r="A67" s="3"/>
      <c r="B67" s="3"/>
      <c r="C67" s="2" t="s">
        <v>52</v>
      </c>
      <c r="D67" s="2" t="s">
        <v>53</v>
      </c>
      <c r="E67" s="4">
        <v>583.14</v>
      </c>
      <c r="F67" s="4">
        <v>1078.5899999999999</v>
      </c>
      <c r="G67" s="4">
        <v>1000</v>
      </c>
      <c r="H67" s="4">
        <v>1000</v>
      </c>
      <c r="I67" s="4">
        <f t="shared" ref="I67:I98" si="8">IF(E67&lt;&gt;0,G67/E67*100,"-")</f>
        <v>171.48540659189905</v>
      </c>
      <c r="J67" s="4">
        <f t="shared" ref="J67:J98" si="9">IF(F67&lt;&gt;0,G67/F67*100,"-")</f>
        <v>92.713635394357453</v>
      </c>
      <c r="K67" s="4">
        <f t="shared" ref="K67:K98" si="10">IF(E67&lt;&gt;0,H67/E67*100,"-")</f>
        <v>171.48540659189905</v>
      </c>
      <c r="L67" s="4">
        <f t="shared" ref="L67:L98" si="11">IF(F67&lt;&gt;0,H67/F67*100,"-")</f>
        <v>92.713635394357453</v>
      </c>
    </row>
    <row r="68" spans="1:12" x14ac:dyDescent="0.3">
      <c r="A68" s="3"/>
      <c r="B68" s="3"/>
      <c r="C68" s="2" t="s">
        <v>54</v>
      </c>
      <c r="D68" s="2" t="s">
        <v>55</v>
      </c>
      <c r="E68" s="4">
        <v>176.93</v>
      </c>
      <c r="F68" s="4">
        <v>816.09</v>
      </c>
      <c r="G68" s="4">
        <v>500</v>
      </c>
      <c r="H68" s="4">
        <v>500</v>
      </c>
      <c r="I68" s="4">
        <f t="shared" si="8"/>
        <v>282.59763748375065</v>
      </c>
      <c r="J68" s="4">
        <f t="shared" si="9"/>
        <v>61.267752331237979</v>
      </c>
      <c r="K68" s="4">
        <f t="shared" si="10"/>
        <v>282.59763748375065</v>
      </c>
      <c r="L68" s="4">
        <f t="shared" si="11"/>
        <v>61.267752331237979</v>
      </c>
    </row>
    <row r="69" spans="1:12" x14ac:dyDescent="0.3">
      <c r="A69" s="2" t="s">
        <v>78</v>
      </c>
      <c r="B69" s="3"/>
      <c r="C69" s="3"/>
      <c r="D69" s="2" t="s">
        <v>79</v>
      </c>
      <c r="E69" s="4">
        <f>+E70+E72+E74+E77+E89+E96</f>
        <v>7943.75</v>
      </c>
      <c r="F69" s="4">
        <f>+F70+F72+F74+F77+F89+F96</f>
        <v>6976.2</v>
      </c>
      <c r="G69" s="4">
        <f>+G70+G72+G74+G77+G89+G96</f>
        <v>22718.95</v>
      </c>
      <c r="H69" s="4">
        <f>+H70+H72+H74+H77+H89+H96</f>
        <v>11218.95</v>
      </c>
      <c r="I69" s="4">
        <f t="shared" si="8"/>
        <v>285.99779701022817</v>
      </c>
      <c r="J69" s="4">
        <f t="shared" si="9"/>
        <v>325.6636851007712</v>
      </c>
      <c r="K69" s="4">
        <f t="shared" si="10"/>
        <v>141.22989771833204</v>
      </c>
      <c r="L69" s="4">
        <f t="shared" si="11"/>
        <v>160.81749376451364</v>
      </c>
    </row>
    <row r="70" spans="1:12" x14ac:dyDescent="0.3">
      <c r="A70" s="3"/>
      <c r="B70" s="2" t="s">
        <v>20</v>
      </c>
      <c r="C70" s="3"/>
      <c r="D70" s="2" t="s">
        <v>21</v>
      </c>
      <c r="E70" s="4">
        <f>+E71</f>
        <v>1424.6</v>
      </c>
      <c r="F70" s="4">
        <f>+F71</f>
        <v>1127.3699999999999</v>
      </c>
      <c r="G70" s="4">
        <f>+G71</f>
        <v>2700</v>
      </c>
      <c r="H70" s="4">
        <f>+H71</f>
        <v>2500</v>
      </c>
      <c r="I70" s="4">
        <f t="shared" si="8"/>
        <v>189.52688473957605</v>
      </c>
      <c r="J70" s="4">
        <f t="shared" si="9"/>
        <v>239.49546289150857</v>
      </c>
      <c r="K70" s="4">
        <f t="shared" si="10"/>
        <v>175.48785624034818</v>
      </c>
      <c r="L70" s="4">
        <f t="shared" si="11"/>
        <v>221.7550582328783</v>
      </c>
    </row>
    <row r="71" spans="1:12" x14ac:dyDescent="0.3">
      <c r="A71" s="3"/>
      <c r="B71" s="3"/>
      <c r="C71" s="2" t="s">
        <v>22</v>
      </c>
      <c r="D71" s="2" t="s">
        <v>23</v>
      </c>
      <c r="E71" s="4">
        <v>1424.6</v>
      </c>
      <c r="F71" s="4">
        <v>1127.3699999999999</v>
      </c>
      <c r="G71" s="4">
        <v>2700</v>
      </c>
      <c r="H71" s="4">
        <v>2500</v>
      </c>
      <c r="I71" s="4">
        <f t="shared" si="8"/>
        <v>189.52688473957605</v>
      </c>
      <c r="J71" s="4">
        <f t="shared" si="9"/>
        <v>239.49546289150857</v>
      </c>
      <c r="K71" s="4">
        <f t="shared" si="10"/>
        <v>175.48785624034818</v>
      </c>
      <c r="L71" s="4">
        <f t="shared" si="11"/>
        <v>221.7550582328783</v>
      </c>
    </row>
    <row r="72" spans="1:12" x14ac:dyDescent="0.3">
      <c r="A72" s="3"/>
      <c r="B72" s="2" t="s">
        <v>24</v>
      </c>
      <c r="C72" s="3"/>
      <c r="D72" s="2" t="s">
        <v>25</v>
      </c>
      <c r="E72" s="4">
        <f>+E73</f>
        <v>657</v>
      </c>
      <c r="F72" s="4">
        <f>+F73</f>
        <v>0</v>
      </c>
      <c r="G72" s="4">
        <f>+G73</f>
        <v>2000</v>
      </c>
      <c r="H72" s="4">
        <f>+H73</f>
        <v>2000</v>
      </c>
      <c r="I72" s="4">
        <f t="shared" si="8"/>
        <v>304.41400304414003</v>
      </c>
      <c r="J72" s="4" t="str">
        <f t="shared" si="9"/>
        <v>-</v>
      </c>
      <c r="K72" s="4">
        <f t="shared" si="10"/>
        <v>304.41400304414003</v>
      </c>
      <c r="L72" s="4" t="str">
        <f t="shared" si="11"/>
        <v>-</v>
      </c>
    </row>
    <row r="73" spans="1:12" x14ac:dyDescent="0.3">
      <c r="A73" s="3"/>
      <c r="B73" s="3"/>
      <c r="C73" s="2" t="s">
        <v>26</v>
      </c>
      <c r="D73" s="2" t="s">
        <v>27</v>
      </c>
      <c r="E73" s="4">
        <v>657</v>
      </c>
      <c r="F73" s="4">
        <v>0</v>
      </c>
      <c r="G73" s="4">
        <v>2000</v>
      </c>
      <c r="H73" s="4">
        <v>2000</v>
      </c>
      <c r="I73" s="4">
        <f t="shared" si="8"/>
        <v>304.41400304414003</v>
      </c>
      <c r="J73" s="4" t="str">
        <f t="shared" si="9"/>
        <v>-</v>
      </c>
      <c r="K73" s="4">
        <f t="shared" si="10"/>
        <v>304.41400304414003</v>
      </c>
      <c r="L73" s="4" t="str">
        <f t="shared" si="11"/>
        <v>-</v>
      </c>
    </row>
    <row r="74" spans="1:12" x14ac:dyDescent="0.3">
      <c r="A74" s="3"/>
      <c r="B74" s="2" t="s">
        <v>28</v>
      </c>
      <c r="C74" s="3"/>
      <c r="D74" s="2" t="s">
        <v>29</v>
      </c>
      <c r="E74" s="4">
        <f>+E75+E76</f>
        <v>2103.75</v>
      </c>
      <c r="F74" s="4">
        <f>+F75+F76</f>
        <v>2677.41</v>
      </c>
      <c r="G74" s="4">
        <f>+G75+G76</f>
        <v>2100</v>
      </c>
      <c r="H74" s="4">
        <f>+H75+H76</f>
        <v>1900</v>
      </c>
      <c r="I74" s="4">
        <f t="shared" si="8"/>
        <v>99.821746880570402</v>
      </c>
      <c r="J74" s="4">
        <f t="shared" si="9"/>
        <v>78.434008986296462</v>
      </c>
      <c r="K74" s="4">
        <f t="shared" si="10"/>
        <v>90.314913844325602</v>
      </c>
      <c r="L74" s="4">
        <f t="shared" si="11"/>
        <v>70.96410336855395</v>
      </c>
    </row>
    <row r="75" spans="1:12" x14ac:dyDescent="0.3">
      <c r="A75" s="3"/>
      <c r="B75" s="3"/>
      <c r="C75" s="2" t="s">
        <v>30</v>
      </c>
      <c r="D75" s="2" t="s">
        <v>31</v>
      </c>
      <c r="E75" s="4">
        <v>2103.75</v>
      </c>
      <c r="F75" s="4">
        <v>2677.41</v>
      </c>
      <c r="G75" s="4">
        <v>1700</v>
      </c>
      <c r="H75" s="4">
        <v>1500</v>
      </c>
      <c r="I75" s="4">
        <f t="shared" si="8"/>
        <v>80.808080808080803</v>
      </c>
      <c r="J75" s="4">
        <f t="shared" si="9"/>
        <v>63.494197750811423</v>
      </c>
      <c r="K75" s="4">
        <f t="shared" si="10"/>
        <v>71.301247771836003</v>
      </c>
      <c r="L75" s="4">
        <f t="shared" si="11"/>
        <v>56.024292133068897</v>
      </c>
    </row>
    <row r="76" spans="1:12" x14ac:dyDescent="0.3">
      <c r="A76" s="3"/>
      <c r="B76" s="3"/>
      <c r="C76" s="2" t="s">
        <v>32</v>
      </c>
      <c r="D76" s="2" t="s">
        <v>33</v>
      </c>
      <c r="E76" s="4">
        <v>0</v>
      </c>
      <c r="F76" s="4">
        <v>0</v>
      </c>
      <c r="G76" s="4">
        <v>400</v>
      </c>
      <c r="H76" s="4">
        <v>400</v>
      </c>
      <c r="I76" s="4" t="str">
        <f t="shared" si="8"/>
        <v>-</v>
      </c>
      <c r="J76" s="4" t="str">
        <f t="shared" si="9"/>
        <v>-</v>
      </c>
      <c r="K76" s="4" t="str">
        <f t="shared" si="10"/>
        <v>-</v>
      </c>
      <c r="L76" s="4" t="str">
        <f t="shared" si="11"/>
        <v>-</v>
      </c>
    </row>
    <row r="77" spans="1:12" x14ac:dyDescent="0.3">
      <c r="A77" s="3"/>
      <c r="B77" s="2" t="s">
        <v>34</v>
      </c>
      <c r="C77" s="3"/>
      <c r="D77" s="2" t="s">
        <v>35</v>
      </c>
      <c r="E77" s="4">
        <f>+E78+E79+E80+E81+E82+E83+E84+E85+E86+E87+E88</f>
        <v>2454.0299999999997</v>
      </c>
      <c r="F77" s="4">
        <f>+F78+F79+F80+F81+F82+F83+F84+F85+F86+F87+F88</f>
        <v>1954.3</v>
      </c>
      <c r="G77" s="4">
        <f>+G78+G79+G80+G81+G82+G83+G84+G85+G86+G87+G88</f>
        <v>4600</v>
      </c>
      <c r="H77" s="4">
        <f>+H78+H79+H80+H81+H82+H83+H84+H85+H86+H87+H88</f>
        <v>3400</v>
      </c>
      <c r="I77" s="4">
        <f t="shared" si="8"/>
        <v>187.44677122936559</v>
      </c>
      <c r="J77" s="4">
        <f t="shared" si="9"/>
        <v>235.37839635675178</v>
      </c>
      <c r="K77" s="4">
        <f t="shared" si="10"/>
        <v>138.54761351735718</v>
      </c>
      <c r="L77" s="4">
        <f t="shared" si="11"/>
        <v>173.97533643759914</v>
      </c>
    </row>
    <row r="78" spans="1:12" x14ac:dyDescent="0.3">
      <c r="A78" s="3"/>
      <c r="B78" s="3"/>
      <c r="C78" s="2" t="s">
        <v>36</v>
      </c>
      <c r="D78" s="2" t="s">
        <v>37</v>
      </c>
      <c r="E78" s="4">
        <v>384.35</v>
      </c>
      <c r="F78" s="4">
        <v>172</v>
      </c>
      <c r="G78" s="4">
        <v>500</v>
      </c>
      <c r="H78" s="4">
        <v>500</v>
      </c>
      <c r="I78" s="4">
        <f t="shared" si="8"/>
        <v>130.08976193573565</v>
      </c>
      <c r="J78" s="4">
        <f t="shared" si="9"/>
        <v>290.69767441860461</v>
      </c>
      <c r="K78" s="4">
        <f t="shared" si="10"/>
        <v>130.08976193573565</v>
      </c>
      <c r="L78" s="4">
        <f t="shared" si="11"/>
        <v>290.69767441860461</v>
      </c>
    </row>
    <row r="79" spans="1:12" x14ac:dyDescent="0.3">
      <c r="A79" s="3"/>
      <c r="B79" s="3"/>
      <c r="C79" s="2" t="s">
        <v>80</v>
      </c>
      <c r="D79" s="2" t="s">
        <v>81</v>
      </c>
      <c r="E79" s="4">
        <v>223.5</v>
      </c>
      <c r="F79" s="4">
        <v>0</v>
      </c>
      <c r="G79" s="4">
        <v>0</v>
      </c>
      <c r="H79" s="4">
        <v>0</v>
      </c>
      <c r="I79" s="4">
        <f t="shared" si="8"/>
        <v>0</v>
      </c>
      <c r="J79" s="4" t="str">
        <f t="shared" si="9"/>
        <v>-</v>
      </c>
      <c r="K79" s="4">
        <f t="shared" si="10"/>
        <v>0</v>
      </c>
      <c r="L79" s="4" t="str">
        <f t="shared" si="11"/>
        <v>-</v>
      </c>
    </row>
    <row r="80" spans="1:12" x14ac:dyDescent="0.3">
      <c r="A80" s="3"/>
      <c r="B80" s="3"/>
      <c r="C80" s="2" t="s">
        <v>82</v>
      </c>
      <c r="D80" s="2" t="s">
        <v>83</v>
      </c>
      <c r="E80" s="4">
        <v>477.12</v>
      </c>
      <c r="F80" s="4">
        <v>0</v>
      </c>
      <c r="G80" s="4">
        <v>0</v>
      </c>
      <c r="H80" s="4">
        <v>0</v>
      </c>
      <c r="I80" s="4">
        <f t="shared" si="8"/>
        <v>0</v>
      </c>
      <c r="J80" s="4" t="str">
        <f t="shared" si="9"/>
        <v>-</v>
      </c>
      <c r="K80" s="4">
        <f t="shared" si="10"/>
        <v>0</v>
      </c>
      <c r="L80" s="4" t="str">
        <f t="shared" si="11"/>
        <v>-</v>
      </c>
    </row>
    <row r="81" spans="1:12" x14ac:dyDescent="0.3">
      <c r="A81" s="3"/>
      <c r="B81" s="3"/>
      <c r="C81" s="2" t="s">
        <v>38</v>
      </c>
      <c r="D81" s="2" t="s">
        <v>39</v>
      </c>
      <c r="E81" s="4">
        <v>605</v>
      </c>
      <c r="F81" s="4">
        <v>0</v>
      </c>
      <c r="G81" s="4">
        <v>0</v>
      </c>
      <c r="H81" s="4">
        <v>0</v>
      </c>
      <c r="I81" s="4">
        <f t="shared" si="8"/>
        <v>0</v>
      </c>
      <c r="J81" s="4" t="str">
        <f t="shared" si="9"/>
        <v>-</v>
      </c>
      <c r="K81" s="4">
        <f t="shared" si="10"/>
        <v>0</v>
      </c>
      <c r="L81" s="4" t="str">
        <f t="shared" si="11"/>
        <v>-</v>
      </c>
    </row>
    <row r="82" spans="1:12" x14ac:dyDescent="0.3">
      <c r="A82" s="3"/>
      <c r="B82" s="3"/>
      <c r="C82" s="2" t="s">
        <v>72</v>
      </c>
      <c r="D82" s="2" t="s">
        <v>73</v>
      </c>
      <c r="E82" s="4">
        <v>223.31</v>
      </c>
      <c r="F82" s="4">
        <v>256</v>
      </c>
      <c r="G82" s="4">
        <v>1000</v>
      </c>
      <c r="H82" s="4">
        <v>1000</v>
      </c>
      <c r="I82" s="4">
        <f t="shared" si="8"/>
        <v>447.80797993820249</v>
      </c>
      <c r="J82" s="4">
        <f t="shared" si="9"/>
        <v>390.625</v>
      </c>
      <c r="K82" s="4">
        <f t="shared" si="10"/>
        <v>447.80797993820249</v>
      </c>
      <c r="L82" s="4">
        <f t="shared" si="11"/>
        <v>390.625</v>
      </c>
    </row>
    <row r="83" spans="1:12" x14ac:dyDescent="0.3">
      <c r="A83" s="3"/>
      <c r="B83" s="3"/>
      <c r="C83" s="2" t="s">
        <v>84</v>
      </c>
      <c r="D83" s="2" t="s">
        <v>85</v>
      </c>
      <c r="E83" s="4">
        <v>0</v>
      </c>
      <c r="F83" s="4">
        <v>175</v>
      </c>
      <c r="G83" s="4">
        <v>400</v>
      </c>
      <c r="H83" s="4">
        <v>400</v>
      </c>
      <c r="I83" s="4" t="str">
        <f t="shared" si="8"/>
        <v>-</v>
      </c>
      <c r="J83" s="4">
        <f t="shared" si="9"/>
        <v>228.57142857142856</v>
      </c>
      <c r="K83" s="4" t="str">
        <f t="shared" si="10"/>
        <v>-</v>
      </c>
      <c r="L83" s="4">
        <f t="shared" si="11"/>
        <v>228.57142857142856</v>
      </c>
    </row>
    <row r="84" spans="1:12" x14ac:dyDescent="0.3">
      <c r="A84" s="3"/>
      <c r="B84" s="3"/>
      <c r="C84" s="2" t="s">
        <v>40</v>
      </c>
      <c r="D84" s="2" t="s">
        <v>41</v>
      </c>
      <c r="E84" s="4">
        <v>175</v>
      </c>
      <c r="F84" s="4">
        <v>409.5</v>
      </c>
      <c r="G84" s="4">
        <v>500</v>
      </c>
      <c r="H84" s="4">
        <v>0</v>
      </c>
      <c r="I84" s="4">
        <f t="shared" si="8"/>
        <v>285.71428571428572</v>
      </c>
      <c r="J84" s="4">
        <f t="shared" si="9"/>
        <v>122.10012210012211</v>
      </c>
      <c r="K84" s="4">
        <f t="shared" si="10"/>
        <v>0</v>
      </c>
      <c r="L84" s="4">
        <f t="shared" si="11"/>
        <v>0</v>
      </c>
    </row>
    <row r="85" spans="1:12" x14ac:dyDescent="0.3">
      <c r="A85" s="3"/>
      <c r="B85" s="3"/>
      <c r="C85" s="2" t="s">
        <v>86</v>
      </c>
      <c r="D85" s="2" t="s">
        <v>87</v>
      </c>
      <c r="E85" s="4">
        <v>85.25</v>
      </c>
      <c r="F85" s="4">
        <v>163.80000000000001</v>
      </c>
      <c r="G85" s="4">
        <v>800</v>
      </c>
      <c r="H85" s="4">
        <v>0</v>
      </c>
      <c r="I85" s="4">
        <f t="shared" si="8"/>
        <v>938.41642228739011</v>
      </c>
      <c r="J85" s="4">
        <f t="shared" si="9"/>
        <v>488.40048840048837</v>
      </c>
      <c r="K85" s="4">
        <f t="shared" si="10"/>
        <v>0</v>
      </c>
      <c r="L85" s="4">
        <f t="shared" si="11"/>
        <v>0</v>
      </c>
    </row>
    <row r="86" spans="1:12" x14ac:dyDescent="0.3">
      <c r="A86" s="3"/>
      <c r="B86" s="3"/>
      <c r="C86" s="2" t="s">
        <v>88</v>
      </c>
      <c r="D86" s="2" t="s">
        <v>89</v>
      </c>
      <c r="E86" s="4">
        <v>280.5</v>
      </c>
      <c r="F86" s="4">
        <v>407</v>
      </c>
      <c r="G86" s="4">
        <v>500</v>
      </c>
      <c r="H86" s="4">
        <v>1000</v>
      </c>
      <c r="I86" s="4">
        <f t="shared" si="8"/>
        <v>178.25311942959001</v>
      </c>
      <c r="J86" s="4">
        <f t="shared" si="9"/>
        <v>122.85012285012284</v>
      </c>
      <c r="K86" s="4">
        <f t="shared" si="10"/>
        <v>356.50623885918003</v>
      </c>
      <c r="L86" s="4">
        <f t="shared" si="11"/>
        <v>245.70024570024569</v>
      </c>
    </row>
    <row r="87" spans="1:12" x14ac:dyDescent="0.3">
      <c r="A87" s="3"/>
      <c r="B87" s="3"/>
      <c r="C87" s="2" t="s">
        <v>90</v>
      </c>
      <c r="D87" s="2" t="s">
        <v>91</v>
      </c>
      <c r="E87" s="4">
        <v>0</v>
      </c>
      <c r="F87" s="4">
        <v>371</v>
      </c>
      <c r="G87" s="4">
        <v>500</v>
      </c>
      <c r="H87" s="4">
        <v>300</v>
      </c>
      <c r="I87" s="4" t="str">
        <f t="shared" si="8"/>
        <v>-</v>
      </c>
      <c r="J87" s="4">
        <f t="shared" si="9"/>
        <v>134.77088948787062</v>
      </c>
      <c r="K87" s="4" t="str">
        <f t="shared" si="10"/>
        <v>-</v>
      </c>
      <c r="L87" s="4">
        <f t="shared" si="11"/>
        <v>80.862533692722366</v>
      </c>
    </row>
    <row r="88" spans="1:12" x14ac:dyDescent="0.3">
      <c r="A88" s="3"/>
      <c r="B88" s="3"/>
      <c r="C88" s="2" t="s">
        <v>92</v>
      </c>
      <c r="D88" s="2" t="s">
        <v>93</v>
      </c>
      <c r="E88" s="4">
        <v>0</v>
      </c>
      <c r="F88" s="4">
        <v>0</v>
      </c>
      <c r="G88" s="4">
        <v>400</v>
      </c>
      <c r="H88" s="4">
        <v>200</v>
      </c>
      <c r="I88" s="4" t="str">
        <f t="shared" si="8"/>
        <v>-</v>
      </c>
      <c r="J88" s="4" t="str">
        <f t="shared" si="9"/>
        <v>-</v>
      </c>
      <c r="K88" s="4" t="str">
        <f t="shared" si="10"/>
        <v>-</v>
      </c>
      <c r="L88" s="4" t="str">
        <f t="shared" si="11"/>
        <v>-</v>
      </c>
    </row>
    <row r="89" spans="1:12" x14ac:dyDescent="0.3">
      <c r="A89" s="3"/>
      <c r="B89" s="2" t="s">
        <v>74</v>
      </c>
      <c r="C89" s="3"/>
      <c r="D89" s="2" t="s">
        <v>75</v>
      </c>
      <c r="E89" s="4">
        <f>+E90+E91+E92+E93+E94+E95</f>
        <v>1265.8699999999999</v>
      </c>
      <c r="F89" s="4">
        <f>+F90+F91+F92+F93+F94+F95</f>
        <v>1068.3699999999999</v>
      </c>
      <c r="G89" s="4">
        <f>+G90+G91+G92+G93+G94+G95</f>
        <v>11000</v>
      </c>
      <c r="H89" s="4">
        <f>+H90+H91+H92+H93+H94+H95</f>
        <v>1100</v>
      </c>
      <c r="I89" s="4">
        <f t="shared" si="8"/>
        <v>868.96758750898596</v>
      </c>
      <c r="J89" s="4">
        <f t="shared" si="9"/>
        <v>1029.6058481612176</v>
      </c>
      <c r="K89" s="4">
        <f t="shared" si="10"/>
        <v>86.896758750898599</v>
      </c>
      <c r="L89" s="4">
        <f t="shared" si="11"/>
        <v>102.96058481612175</v>
      </c>
    </row>
    <row r="90" spans="1:12" x14ac:dyDescent="0.3">
      <c r="A90" s="3"/>
      <c r="B90" s="3"/>
      <c r="C90" s="2" t="s">
        <v>94</v>
      </c>
      <c r="D90" s="2" t="s">
        <v>95</v>
      </c>
      <c r="E90" s="4">
        <v>90</v>
      </c>
      <c r="F90" s="4">
        <v>0</v>
      </c>
      <c r="G90" s="4">
        <v>0</v>
      </c>
      <c r="H90" s="4">
        <v>0</v>
      </c>
      <c r="I90" s="4">
        <f t="shared" si="8"/>
        <v>0</v>
      </c>
      <c r="J90" s="4" t="str">
        <f t="shared" si="9"/>
        <v>-</v>
      </c>
      <c r="K90" s="4">
        <f t="shared" si="10"/>
        <v>0</v>
      </c>
      <c r="L90" s="4" t="str">
        <f t="shared" si="11"/>
        <v>-</v>
      </c>
    </row>
    <row r="91" spans="1:12" x14ac:dyDescent="0.3">
      <c r="A91" s="3"/>
      <c r="B91" s="3"/>
      <c r="C91" s="2" t="s">
        <v>96</v>
      </c>
      <c r="D91" s="2" t="s">
        <v>97</v>
      </c>
      <c r="E91" s="4">
        <v>0</v>
      </c>
      <c r="F91" s="4">
        <v>48</v>
      </c>
      <c r="G91" s="4">
        <v>0</v>
      </c>
      <c r="H91" s="4">
        <v>0</v>
      </c>
      <c r="I91" s="4" t="str">
        <f t="shared" si="8"/>
        <v>-</v>
      </c>
      <c r="J91" s="4">
        <f t="shared" si="9"/>
        <v>0</v>
      </c>
      <c r="K91" s="4" t="str">
        <f t="shared" si="10"/>
        <v>-</v>
      </c>
      <c r="L91" s="4">
        <f t="shared" si="11"/>
        <v>0</v>
      </c>
    </row>
    <row r="92" spans="1:12" x14ac:dyDescent="0.3">
      <c r="A92" s="3"/>
      <c r="B92" s="3"/>
      <c r="C92" s="2" t="s">
        <v>76</v>
      </c>
      <c r="D92" s="2" t="s">
        <v>77</v>
      </c>
      <c r="E92" s="4">
        <v>1095.8699999999999</v>
      </c>
      <c r="F92" s="4">
        <v>0</v>
      </c>
      <c r="G92" s="4">
        <v>0</v>
      </c>
      <c r="H92" s="4">
        <v>0</v>
      </c>
      <c r="I92" s="4">
        <f t="shared" si="8"/>
        <v>0</v>
      </c>
      <c r="J92" s="4" t="str">
        <f t="shared" si="9"/>
        <v>-</v>
      </c>
      <c r="K92" s="4">
        <f t="shared" si="10"/>
        <v>0</v>
      </c>
      <c r="L92" s="4" t="str">
        <f t="shared" si="11"/>
        <v>-</v>
      </c>
    </row>
    <row r="93" spans="1:12" x14ac:dyDescent="0.3">
      <c r="A93" s="3"/>
      <c r="B93" s="3"/>
      <c r="C93" s="2" t="s">
        <v>98</v>
      </c>
      <c r="D93" s="2" t="s">
        <v>99</v>
      </c>
      <c r="E93" s="4">
        <v>80</v>
      </c>
      <c r="F93" s="4">
        <v>364.5</v>
      </c>
      <c r="G93" s="4">
        <v>10000</v>
      </c>
      <c r="H93" s="4">
        <v>100</v>
      </c>
      <c r="I93" s="4">
        <f t="shared" si="8"/>
        <v>12500</v>
      </c>
      <c r="J93" s="4">
        <f t="shared" si="9"/>
        <v>2743.4842249657063</v>
      </c>
      <c r="K93" s="4">
        <f t="shared" si="10"/>
        <v>125</v>
      </c>
      <c r="L93" s="4">
        <f t="shared" si="11"/>
        <v>27.434842249657066</v>
      </c>
    </row>
    <row r="94" spans="1:12" x14ac:dyDescent="0.3">
      <c r="A94" s="3"/>
      <c r="B94" s="3"/>
      <c r="C94" s="2" t="s">
        <v>100</v>
      </c>
      <c r="D94" s="2" t="s">
        <v>101</v>
      </c>
      <c r="E94" s="4">
        <v>0</v>
      </c>
      <c r="F94" s="4">
        <v>514.25</v>
      </c>
      <c r="G94" s="4">
        <v>1000</v>
      </c>
      <c r="H94" s="4">
        <v>1000</v>
      </c>
      <c r="I94" s="4" t="str">
        <f t="shared" si="8"/>
        <v>-</v>
      </c>
      <c r="J94" s="4">
        <f t="shared" si="9"/>
        <v>194.45794846864365</v>
      </c>
      <c r="K94" s="4" t="str">
        <f t="shared" si="10"/>
        <v>-</v>
      </c>
      <c r="L94" s="4">
        <f t="shared" si="11"/>
        <v>194.45794846864365</v>
      </c>
    </row>
    <row r="95" spans="1:12" x14ac:dyDescent="0.3">
      <c r="A95" s="3"/>
      <c r="B95" s="3"/>
      <c r="C95" s="2" t="s">
        <v>102</v>
      </c>
      <c r="D95" s="2" t="s">
        <v>103</v>
      </c>
      <c r="E95" s="4">
        <v>0</v>
      </c>
      <c r="F95" s="4">
        <v>141.62</v>
      </c>
      <c r="G95" s="4">
        <v>0</v>
      </c>
      <c r="H95" s="4">
        <v>0</v>
      </c>
      <c r="I95" s="4" t="str">
        <f t="shared" si="8"/>
        <v>-</v>
      </c>
      <c r="J95" s="4">
        <f t="shared" si="9"/>
        <v>0</v>
      </c>
      <c r="K95" s="4" t="str">
        <f t="shared" si="10"/>
        <v>-</v>
      </c>
      <c r="L95" s="4">
        <f t="shared" si="11"/>
        <v>0</v>
      </c>
    </row>
    <row r="96" spans="1:12" x14ac:dyDescent="0.3">
      <c r="A96" s="3"/>
      <c r="B96" s="2" t="s">
        <v>42</v>
      </c>
      <c r="C96" s="3"/>
      <c r="D96" s="2" t="s">
        <v>43</v>
      </c>
      <c r="E96" s="4">
        <f>+E97+E98</f>
        <v>38.5</v>
      </c>
      <c r="F96" s="4">
        <f>+F97+F98</f>
        <v>148.75</v>
      </c>
      <c r="G96" s="4">
        <f>+G97+G98</f>
        <v>318.95</v>
      </c>
      <c r="H96" s="4">
        <f>+H97+H98</f>
        <v>318.95</v>
      </c>
      <c r="I96" s="4">
        <f t="shared" si="8"/>
        <v>828.4415584415583</v>
      </c>
      <c r="J96" s="4">
        <f t="shared" si="9"/>
        <v>214.42016806722691</v>
      </c>
      <c r="K96" s="4">
        <f t="shared" si="10"/>
        <v>828.4415584415583</v>
      </c>
      <c r="L96" s="4">
        <f t="shared" si="11"/>
        <v>214.42016806722691</v>
      </c>
    </row>
    <row r="97" spans="1:12" x14ac:dyDescent="0.3">
      <c r="A97" s="3"/>
      <c r="B97" s="3"/>
      <c r="C97" s="2" t="s">
        <v>48</v>
      </c>
      <c r="D97" s="2" t="s">
        <v>49</v>
      </c>
      <c r="E97" s="4">
        <v>0</v>
      </c>
      <c r="F97" s="4">
        <v>0</v>
      </c>
      <c r="G97" s="4">
        <v>100</v>
      </c>
      <c r="H97" s="4">
        <v>100</v>
      </c>
      <c r="I97" s="4" t="str">
        <f t="shared" si="8"/>
        <v>-</v>
      </c>
      <c r="J97" s="4" t="str">
        <f t="shared" si="9"/>
        <v>-</v>
      </c>
      <c r="K97" s="4" t="str">
        <f t="shared" si="10"/>
        <v>-</v>
      </c>
      <c r="L97" s="4" t="str">
        <f t="shared" si="11"/>
        <v>-</v>
      </c>
    </row>
    <row r="98" spans="1:12" x14ac:dyDescent="0.3">
      <c r="A98" s="3"/>
      <c r="B98" s="3"/>
      <c r="C98" s="2" t="s">
        <v>52</v>
      </c>
      <c r="D98" s="2" t="s">
        <v>53</v>
      </c>
      <c r="E98" s="4">
        <v>38.5</v>
      </c>
      <c r="F98" s="4">
        <v>148.75</v>
      </c>
      <c r="G98" s="4">
        <v>218.95</v>
      </c>
      <c r="H98" s="4">
        <v>218.95</v>
      </c>
      <c r="I98" s="4">
        <f t="shared" si="8"/>
        <v>568.7012987012987</v>
      </c>
      <c r="J98" s="4">
        <f t="shared" si="9"/>
        <v>147.19327731092434</v>
      </c>
      <c r="K98" s="4">
        <f t="shared" si="10"/>
        <v>568.7012987012987</v>
      </c>
      <c r="L98" s="4">
        <f t="shared" si="11"/>
        <v>147.19327731092434</v>
      </c>
    </row>
    <row r="99" spans="1:12" x14ac:dyDescent="0.3">
      <c r="A99" s="2" t="s">
        <v>104</v>
      </c>
      <c r="B99" s="3"/>
      <c r="C99" s="3"/>
      <c r="D99" s="2" t="s">
        <v>105</v>
      </c>
      <c r="E99" s="4">
        <f>+E100+E102+E104+E107+E119</f>
        <v>12201.369999999999</v>
      </c>
      <c r="F99" s="4">
        <f>+F100+F102+F104+F107+F119</f>
        <v>15324.48</v>
      </c>
      <c r="G99" s="4">
        <f>+G100+G102+G104+G107+G119</f>
        <v>33300</v>
      </c>
      <c r="H99" s="4">
        <f>+H100+H102+H104+H107+H119</f>
        <v>27800</v>
      </c>
      <c r="I99" s="4">
        <f t="shared" ref="I99:I130" si="12">IF(E99&lt;&gt;0,G99/E99*100,"-")</f>
        <v>272.92017207903706</v>
      </c>
      <c r="J99" s="4">
        <f t="shared" ref="J99:J130" si="13">IF(F99&lt;&gt;0,G99/F99*100,"-")</f>
        <v>217.29937981582407</v>
      </c>
      <c r="K99" s="4">
        <f t="shared" ref="K99:K130" si="14">IF(E99&lt;&gt;0,H99/E99*100,"-")</f>
        <v>227.8432667806976</v>
      </c>
      <c r="L99" s="4">
        <f t="shared" ref="L99:L130" si="15">IF(F99&lt;&gt;0,H99/F99*100,"-")</f>
        <v>181.40909185825555</v>
      </c>
    </row>
    <row r="100" spans="1:12" x14ac:dyDescent="0.3">
      <c r="A100" s="3"/>
      <c r="B100" s="2" t="s">
        <v>20</v>
      </c>
      <c r="C100" s="3"/>
      <c r="D100" s="2" t="s">
        <v>21</v>
      </c>
      <c r="E100" s="4">
        <f>+E101</f>
        <v>4721.3100000000004</v>
      </c>
      <c r="F100" s="4">
        <f>+F101</f>
        <v>5298.07</v>
      </c>
      <c r="G100" s="4">
        <f>+G101</f>
        <v>9300</v>
      </c>
      <c r="H100" s="4">
        <f>+H101</f>
        <v>7800</v>
      </c>
      <c r="I100" s="4">
        <f t="shared" si="12"/>
        <v>196.97922822267546</v>
      </c>
      <c r="J100" s="4">
        <f t="shared" si="13"/>
        <v>175.53561957467531</v>
      </c>
      <c r="K100" s="4">
        <f t="shared" si="14"/>
        <v>165.20838496095362</v>
      </c>
      <c r="L100" s="4">
        <f t="shared" si="15"/>
        <v>147.22342286908253</v>
      </c>
    </row>
    <row r="101" spans="1:12" x14ac:dyDescent="0.3">
      <c r="A101" s="3"/>
      <c r="B101" s="3"/>
      <c r="C101" s="2" t="s">
        <v>22</v>
      </c>
      <c r="D101" s="2" t="s">
        <v>23</v>
      </c>
      <c r="E101" s="4">
        <v>4721.3100000000004</v>
      </c>
      <c r="F101" s="4">
        <v>5298.07</v>
      </c>
      <c r="G101" s="4">
        <v>9300</v>
      </c>
      <c r="H101" s="4">
        <v>7800</v>
      </c>
      <c r="I101" s="4">
        <f t="shared" si="12"/>
        <v>196.97922822267546</v>
      </c>
      <c r="J101" s="4">
        <f t="shared" si="13"/>
        <v>175.53561957467531</v>
      </c>
      <c r="K101" s="4">
        <f t="shared" si="14"/>
        <v>165.20838496095362</v>
      </c>
      <c r="L101" s="4">
        <f t="shared" si="15"/>
        <v>147.22342286908253</v>
      </c>
    </row>
    <row r="102" spans="1:12" x14ac:dyDescent="0.3">
      <c r="A102" s="3"/>
      <c r="B102" s="2" t="s">
        <v>24</v>
      </c>
      <c r="C102" s="3"/>
      <c r="D102" s="2" t="s">
        <v>25</v>
      </c>
      <c r="E102" s="4">
        <f>+E103</f>
        <v>0</v>
      </c>
      <c r="F102" s="4">
        <f>+F103</f>
        <v>0</v>
      </c>
      <c r="G102" s="4">
        <f>+G103</f>
        <v>2000</v>
      </c>
      <c r="H102" s="4">
        <f>+H103</f>
        <v>2000</v>
      </c>
      <c r="I102" s="4" t="str">
        <f t="shared" si="12"/>
        <v>-</v>
      </c>
      <c r="J102" s="4" t="str">
        <f t="shared" si="13"/>
        <v>-</v>
      </c>
      <c r="K102" s="4" t="str">
        <f t="shared" si="14"/>
        <v>-</v>
      </c>
      <c r="L102" s="4" t="str">
        <f t="shared" si="15"/>
        <v>-</v>
      </c>
    </row>
    <row r="103" spans="1:12" x14ac:dyDescent="0.3">
      <c r="A103" s="3"/>
      <c r="B103" s="3"/>
      <c r="C103" s="2" t="s">
        <v>26</v>
      </c>
      <c r="D103" s="2" t="s">
        <v>27</v>
      </c>
      <c r="E103" s="4">
        <v>0</v>
      </c>
      <c r="F103" s="4">
        <v>0</v>
      </c>
      <c r="G103" s="4">
        <v>2000</v>
      </c>
      <c r="H103" s="4">
        <v>2000</v>
      </c>
      <c r="I103" s="4" t="str">
        <f t="shared" si="12"/>
        <v>-</v>
      </c>
      <c r="J103" s="4" t="str">
        <f t="shared" si="13"/>
        <v>-</v>
      </c>
      <c r="K103" s="4" t="str">
        <f t="shared" si="14"/>
        <v>-</v>
      </c>
      <c r="L103" s="4" t="str">
        <f t="shared" si="15"/>
        <v>-</v>
      </c>
    </row>
    <row r="104" spans="1:12" x14ac:dyDescent="0.3">
      <c r="A104" s="3"/>
      <c r="B104" s="2" t="s">
        <v>28</v>
      </c>
      <c r="C104" s="3"/>
      <c r="D104" s="2" t="s">
        <v>29</v>
      </c>
      <c r="E104" s="4">
        <f>+E105+E106</f>
        <v>1164.92</v>
      </c>
      <c r="F104" s="4">
        <f>+F105+F106</f>
        <v>2183.3500000000004</v>
      </c>
      <c r="G104" s="4">
        <f>+G105+G106</f>
        <v>700</v>
      </c>
      <c r="H104" s="4">
        <f>+H105+H106</f>
        <v>600</v>
      </c>
      <c r="I104" s="4">
        <f t="shared" si="12"/>
        <v>60.0899632592796</v>
      </c>
      <c r="J104" s="4">
        <f t="shared" si="13"/>
        <v>32.060823963175849</v>
      </c>
      <c r="K104" s="4">
        <f t="shared" si="14"/>
        <v>51.505682793668228</v>
      </c>
      <c r="L104" s="4">
        <f t="shared" si="15"/>
        <v>27.480706254150729</v>
      </c>
    </row>
    <row r="105" spans="1:12" x14ac:dyDescent="0.3">
      <c r="A105" s="3"/>
      <c r="B105" s="3"/>
      <c r="C105" s="2" t="s">
        <v>30</v>
      </c>
      <c r="D105" s="2" t="s">
        <v>31</v>
      </c>
      <c r="E105" s="4">
        <v>1164.92</v>
      </c>
      <c r="F105" s="4">
        <v>1115.6300000000001</v>
      </c>
      <c r="G105" s="4">
        <v>700</v>
      </c>
      <c r="H105" s="4">
        <v>600</v>
      </c>
      <c r="I105" s="4">
        <f t="shared" si="12"/>
        <v>60.0899632592796</v>
      </c>
      <c r="J105" s="4">
        <f t="shared" si="13"/>
        <v>62.744816829952576</v>
      </c>
      <c r="K105" s="4">
        <f t="shared" si="14"/>
        <v>51.505682793668228</v>
      </c>
      <c r="L105" s="4">
        <f t="shared" si="15"/>
        <v>53.781271568530777</v>
      </c>
    </row>
    <row r="106" spans="1:12" x14ac:dyDescent="0.3">
      <c r="A106" s="3"/>
      <c r="B106" s="3"/>
      <c r="C106" s="2" t="s">
        <v>32</v>
      </c>
      <c r="D106" s="2" t="s">
        <v>33</v>
      </c>
      <c r="E106" s="4">
        <v>0</v>
      </c>
      <c r="F106" s="4">
        <v>1067.72</v>
      </c>
      <c r="G106" s="4">
        <v>0</v>
      </c>
      <c r="H106" s="4">
        <v>0</v>
      </c>
      <c r="I106" s="4" t="str">
        <f t="shared" si="12"/>
        <v>-</v>
      </c>
      <c r="J106" s="4">
        <f t="shared" si="13"/>
        <v>0</v>
      </c>
      <c r="K106" s="4" t="str">
        <f t="shared" si="14"/>
        <v>-</v>
      </c>
      <c r="L106" s="4">
        <f t="shared" si="15"/>
        <v>0</v>
      </c>
    </row>
    <row r="107" spans="1:12" x14ac:dyDescent="0.3">
      <c r="A107" s="3"/>
      <c r="B107" s="2" t="s">
        <v>34</v>
      </c>
      <c r="C107" s="3"/>
      <c r="D107" s="2" t="s">
        <v>35</v>
      </c>
      <c r="E107" s="4">
        <f>+E108+E109+E110+E111+E112+E113+E114+E115+E116+E117+E118</f>
        <v>4755.18</v>
      </c>
      <c r="F107" s="4">
        <f>+F108+F109+F110+F111+F112+F113+F114+F115+F116+F117+F118</f>
        <v>5502.27</v>
      </c>
      <c r="G107" s="4">
        <f>+G108+G109+G110+G111+G112+G113+G114+G115+G116+G117+G118</f>
        <v>10800</v>
      </c>
      <c r="H107" s="4">
        <f>+H108+H109+H110+H111+H112+H113+H114+H115+H116+H117+H118</f>
        <v>10000</v>
      </c>
      <c r="I107" s="4">
        <f t="shared" si="12"/>
        <v>227.12073990889934</v>
      </c>
      <c r="J107" s="4">
        <f t="shared" si="13"/>
        <v>196.28262517106575</v>
      </c>
      <c r="K107" s="4">
        <f t="shared" si="14"/>
        <v>210.29698139712903</v>
      </c>
      <c r="L107" s="4">
        <f t="shared" si="15"/>
        <v>181.7431714546905</v>
      </c>
    </row>
    <row r="108" spans="1:12" x14ac:dyDescent="0.3">
      <c r="A108" s="3"/>
      <c r="B108" s="3"/>
      <c r="C108" s="2" t="s">
        <v>36</v>
      </c>
      <c r="D108" s="2" t="s">
        <v>37</v>
      </c>
      <c r="E108" s="4">
        <v>0</v>
      </c>
      <c r="F108" s="4">
        <v>0</v>
      </c>
      <c r="G108" s="4">
        <v>500</v>
      </c>
      <c r="H108" s="4">
        <v>500</v>
      </c>
      <c r="I108" s="4" t="str">
        <f t="shared" si="12"/>
        <v>-</v>
      </c>
      <c r="J108" s="4" t="str">
        <f t="shared" si="13"/>
        <v>-</v>
      </c>
      <c r="K108" s="4" t="str">
        <f t="shared" si="14"/>
        <v>-</v>
      </c>
      <c r="L108" s="4" t="str">
        <f t="shared" si="15"/>
        <v>-</v>
      </c>
    </row>
    <row r="109" spans="1:12" x14ac:dyDescent="0.3">
      <c r="A109" s="3"/>
      <c r="B109" s="3"/>
      <c r="C109" s="2" t="s">
        <v>80</v>
      </c>
      <c r="D109" s="2" t="s">
        <v>81</v>
      </c>
      <c r="E109" s="4">
        <v>297.66000000000003</v>
      </c>
      <c r="F109" s="4">
        <v>0</v>
      </c>
      <c r="G109" s="4">
        <v>0</v>
      </c>
      <c r="H109" s="4">
        <v>0</v>
      </c>
      <c r="I109" s="4">
        <f t="shared" si="12"/>
        <v>0</v>
      </c>
      <c r="J109" s="4" t="str">
        <f t="shared" si="13"/>
        <v>-</v>
      </c>
      <c r="K109" s="4">
        <f t="shared" si="14"/>
        <v>0</v>
      </c>
      <c r="L109" s="4" t="str">
        <f t="shared" si="15"/>
        <v>-</v>
      </c>
    </row>
    <row r="110" spans="1:12" x14ac:dyDescent="0.3">
      <c r="A110" s="3"/>
      <c r="B110" s="3"/>
      <c r="C110" s="2" t="s">
        <v>82</v>
      </c>
      <c r="D110" s="2" t="s">
        <v>83</v>
      </c>
      <c r="E110" s="4">
        <v>1092.04</v>
      </c>
      <c r="F110" s="4">
        <v>0</v>
      </c>
      <c r="G110" s="4">
        <v>0</v>
      </c>
      <c r="H110" s="4">
        <v>0</v>
      </c>
      <c r="I110" s="4">
        <f t="shared" si="12"/>
        <v>0</v>
      </c>
      <c r="J110" s="4" t="str">
        <f t="shared" si="13"/>
        <v>-</v>
      </c>
      <c r="K110" s="4">
        <f t="shared" si="14"/>
        <v>0</v>
      </c>
      <c r="L110" s="4" t="str">
        <f t="shared" si="15"/>
        <v>-</v>
      </c>
    </row>
    <row r="111" spans="1:12" x14ac:dyDescent="0.3">
      <c r="A111" s="3"/>
      <c r="B111" s="3"/>
      <c r="C111" s="2" t="s">
        <v>38</v>
      </c>
      <c r="D111" s="2" t="s">
        <v>39</v>
      </c>
      <c r="E111" s="4">
        <v>1598</v>
      </c>
      <c r="F111" s="4">
        <v>0</v>
      </c>
      <c r="G111" s="4">
        <v>0</v>
      </c>
      <c r="H111" s="4">
        <v>0</v>
      </c>
      <c r="I111" s="4">
        <f t="shared" si="12"/>
        <v>0</v>
      </c>
      <c r="J111" s="4" t="str">
        <f t="shared" si="13"/>
        <v>-</v>
      </c>
      <c r="K111" s="4">
        <f t="shared" si="14"/>
        <v>0</v>
      </c>
      <c r="L111" s="4" t="str">
        <f t="shared" si="15"/>
        <v>-</v>
      </c>
    </row>
    <row r="112" spans="1:12" x14ac:dyDescent="0.3">
      <c r="A112" s="3"/>
      <c r="B112" s="3"/>
      <c r="C112" s="2" t="s">
        <v>72</v>
      </c>
      <c r="D112" s="2" t="s">
        <v>73</v>
      </c>
      <c r="E112" s="4">
        <v>663.56</v>
      </c>
      <c r="F112" s="4">
        <v>588</v>
      </c>
      <c r="G112" s="4">
        <v>3000</v>
      </c>
      <c r="H112" s="4">
        <v>3000</v>
      </c>
      <c r="I112" s="4">
        <f t="shared" si="12"/>
        <v>452.10681777081197</v>
      </c>
      <c r="J112" s="4">
        <f t="shared" si="13"/>
        <v>510.20408163265307</v>
      </c>
      <c r="K112" s="4">
        <f t="shared" si="14"/>
        <v>452.10681777081197</v>
      </c>
      <c r="L112" s="4">
        <f t="shared" si="15"/>
        <v>510.20408163265307</v>
      </c>
    </row>
    <row r="113" spans="1:12" x14ac:dyDescent="0.3">
      <c r="A113" s="3"/>
      <c r="B113" s="3"/>
      <c r="C113" s="2" t="s">
        <v>84</v>
      </c>
      <c r="D113" s="2" t="s">
        <v>85</v>
      </c>
      <c r="E113" s="4">
        <v>0</v>
      </c>
      <c r="F113" s="4">
        <v>854</v>
      </c>
      <c r="G113" s="4">
        <v>1000</v>
      </c>
      <c r="H113" s="4">
        <v>1000</v>
      </c>
      <c r="I113" s="4" t="str">
        <f t="shared" si="12"/>
        <v>-</v>
      </c>
      <c r="J113" s="4">
        <f t="shared" si="13"/>
        <v>117.09601873536299</v>
      </c>
      <c r="K113" s="4" t="str">
        <f t="shared" si="14"/>
        <v>-</v>
      </c>
      <c r="L113" s="4">
        <f t="shared" si="15"/>
        <v>117.09601873536299</v>
      </c>
    </row>
    <row r="114" spans="1:12" x14ac:dyDescent="0.3">
      <c r="A114" s="3"/>
      <c r="B114" s="3"/>
      <c r="C114" s="2" t="s">
        <v>40</v>
      </c>
      <c r="D114" s="2" t="s">
        <v>41</v>
      </c>
      <c r="E114" s="4">
        <v>404.92</v>
      </c>
      <c r="F114" s="4">
        <v>945.32</v>
      </c>
      <c r="G114" s="4">
        <v>1000</v>
      </c>
      <c r="H114" s="4">
        <v>0</v>
      </c>
      <c r="I114" s="4">
        <f t="shared" si="12"/>
        <v>246.96236293588859</v>
      </c>
      <c r="J114" s="4">
        <f t="shared" si="13"/>
        <v>105.78428468666694</v>
      </c>
      <c r="K114" s="4">
        <f t="shared" si="14"/>
        <v>0</v>
      </c>
      <c r="L114" s="4">
        <f t="shared" si="15"/>
        <v>0</v>
      </c>
    </row>
    <row r="115" spans="1:12" x14ac:dyDescent="0.3">
      <c r="A115" s="3"/>
      <c r="B115" s="3"/>
      <c r="C115" s="2" t="s">
        <v>86</v>
      </c>
      <c r="D115" s="2" t="s">
        <v>87</v>
      </c>
      <c r="E115" s="4">
        <v>239</v>
      </c>
      <c r="F115" s="4">
        <v>335.95</v>
      </c>
      <c r="G115" s="4">
        <v>1500</v>
      </c>
      <c r="H115" s="4">
        <v>0</v>
      </c>
      <c r="I115" s="4">
        <f t="shared" si="12"/>
        <v>627.61506276150624</v>
      </c>
      <c r="J115" s="4">
        <f t="shared" si="13"/>
        <v>446.49501413900879</v>
      </c>
      <c r="K115" s="4">
        <f t="shared" si="14"/>
        <v>0</v>
      </c>
      <c r="L115" s="4">
        <f t="shared" si="15"/>
        <v>0</v>
      </c>
    </row>
    <row r="116" spans="1:12" x14ac:dyDescent="0.3">
      <c r="A116" s="3"/>
      <c r="B116" s="3"/>
      <c r="C116" s="2" t="s">
        <v>88</v>
      </c>
      <c r="D116" s="2" t="s">
        <v>89</v>
      </c>
      <c r="E116" s="4">
        <v>460</v>
      </c>
      <c r="F116" s="4">
        <v>1127</v>
      </c>
      <c r="G116" s="4">
        <v>2000</v>
      </c>
      <c r="H116" s="4">
        <v>4000</v>
      </c>
      <c r="I116" s="4">
        <f t="shared" si="12"/>
        <v>434.78260869565213</v>
      </c>
      <c r="J116" s="4">
        <f t="shared" si="13"/>
        <v>177.46228926353149</v>
      </c>
      <c r="K116" s="4">
        <f t="shared" si="14"/>
        <v>869.56521739130426</v>
      </c>
      <c r="L116" s="4">
        <f t="shared" si="15"/>
        <v>354.92457852706298</v>
      </c>
    </row>
    <row r="117" spans="1:12" x14ac:dyDescent="0.3">
      <c r="A117" s="3"/>
      <c r="B117" s="3"/>
      <c r="C117" s="2" t="s">
        <v>90</v>
      </c>
      <c r="D117" s="2" t="s">
        <v>91</v>
      </c>
      <c r="E117" s="4">
        <v>0</v>
      </c>
      <c r="F117" s="4">
        <v>1652</v>
      </c>
      <c r="G117" s="4">
        <v>1000</v>
      </c>
      <c r="H117" s="4">
        <v>700</v>
      </c>
      <c r="I117" s="4" t="str">
        <f t="shared" si="12"/>
        <v>-</v>
      </c>
      <c r="J117" s="4">
        <f t="shared" si="13"/>
        <v>60.53268765133172</v>
      </c>
      <c r="K117" s="4" t="str">
        <f t="shared" si="14"/>
        <v>-</v>
      </c>
      <c r="L117" s="4">
        <f t="shared" si="15"/>
        <v>42.372881355932201</v>
      </c>
    </row>
    <row r="118" spans="1:12" x14ac:dyDescent="0.3">
      <c r="A118" s="3"/>
      <c r="B118" s="3"/>
      <c r="C118" s="2" t="s">
        <v>92</v>
      </c>
      <c r="D118" s="2" t="s">
        <v>93</v>
      </c>
      <c r="E118" s="4">
        <v>0</v>
      </c>
      <c r="F118" s="4">
        <v>0</v>
      </c>
      <c r="G118" s="4">
        <v>800</v>
      </c>
      <c r="H118" s="4">
        <v>800</v>
      </c>
      <c r="I118" s="4" t="str">
        <f t="shared" si="12"/>
        <v>-</v>
      </c>
      <c r="J118" s="4" t="str">
        <f t="shared" si="13"/>
        <v>-</v>
      </c>
      <c r="K118" s="4" t="str">
        <f t="shared" si="14"/>
        <v>-</v>
      </c>
      <c r="L118" s="4" t="str">
        <f t="shared" si="15"/>
        <v>-</v>
      </c>
    </row>
    <row r="119" spans="1:12" x14ac:dyDescent="0.3">
      <c r="A119" s="3"/>
      <c r="B119" s="2" t="s">
        <v>74</v>
      </c>
      <c r="C119" s="3"/>
      <c r="D119" s="2" t="s">
        <v>75</v>
      </c>
      <c r="E119" s="4">
        <f>+E120+E121+E122+E123+E124</f>
        <v>1559.96</v>
      </c>
      <c r="F119" s="4">
        <f>+F120+F121+F122+F123+F124</f>
        <v>2340.79</v>
      </c>
      <c r="G119" s="4">
        <f>+G120+G121+G122+G123+G124</f>
        <v>10500</v>
      </c>
      <c r="H119" s="4">
        <f>+H120+H121+H122+H123+H124</f>
        <v>7400</v>
      </c>
      <c r="I119" s="4">
        <f t="shared" si="12"/>
        <v>673.09418190209999</v>
      </c>
      <c r="J119" s="4">
        <f t="shared" si="13"/>
        <v>448.56650959718729</v>
      </c>
      <c r="K119" s="4">
        <f t="shared" si="14"/>
        <v>474.37113772148001</v>
      </c>
      <c r="L119" s="4">
        <f t="shared" si="15"/>
        <v>316.13258771611294</v>
      </c>
    </row>
    <row r="120" spans="1:12" x14ac:dyDescent="0.3">
      <c r="A120" s="3"/>
      <c r="B120" s="3"/>
      <c r="C120" s="2" t="s">
        <v>96</v>
      </c>
      <c r="D120" s="2" t="s">
        <v>97</v>
      </c>
      <c r="E120" s="4">
        <v>0</v>
      </c>
      <c r="F120" s="4">
        <v>269</v>
      </c>
      <c r="G120" s="4">
        <v>0</v>
      </c>
      <c r="H120" s="4">
        <v>0</v>
      </c>
      <c r="I120" s="4" t="str">
        <f t="shared" si="12"/>
        <v>-</v>
      </c>
      <c r="J120" s="4">
        <f t="shared" si="13"/>
        <v>0</v>
      </c>
      <c r="K120" s="4" t="str">
        <f t="shared" si="14"/>
        <v>-</v>
      </c>
      <c r="L120" s="4">
        <f t="shared" si="15"/>
        <v>0</v>
      </c>
    </row>
    <row r="121" spans="1:12" x14ac:dyDescent="0.3">
      <c r="A121" s="3"/>
      <c r="B121" s="3"/>
      <c r="C121" s="2" t="s">
        <v>76</v>
      </c>
      <c r="D121" s="2" t="s">
        <v>77</v>
      </c>
      <c r="E121" s="4">
        <v>1250.52</v>
      </c>
      <c r="F121" s="4">
        <v>0</v>
      </c>
      <c r="G121" s="4">
        <v>0</v>
      </c>
      <c r="H121" s="4">
        <v>0</v>
      </c>
      <c r="I121" s="4">
        <f t="shared" si="12"/>
        <v>0</v>
      </c>
      <c r="J121" s="4" t="str">
        <f t="shared" si="13"/>
        <v>-</v>
      </c>
      <c r="K121" s="4">
        <f t="shared" si="14"/>
        <v>0</v>
      </c>
      <c r="L121" s="4" t="str">
        <f t="shared" si="15"/>
        <v>-</v>
      </c>
    </row>
    <row r="122" spans="1:12" x14ac:dyDescent="0.3">
      <c r="A122" s="3"/>
      <c r="B122" s="3"/>
      <c r="C122" s="2" t="s">
        <v>98</v>
      </c>
      <c r="D122" s="2" t="s">
        <v>99</v>
      </c>
      <c r="E122" s="4">
        <v>309.44</v>
      </c>
      <c r="F122" s="4">
        <v>878.76</v>
      </c>
      <c r="G122" s="4">
        <v>4000</v>
      </c>
      <c r="H122" s="4">
        <v>900</v>
      </c>
      <c r="I122" s="4">
        <f t="shared" si="12"/>
        <v>1292.6577042399172</v>
      </c>
      <c r="J122" s="4">
        <f t="shared" si="13"/>
        <v>455.18685420365063</v>
      </c>
      <c r="K122" s="4">
        <f t="shared" si="14"/>
        <v>290.84798345398139</v>
      </c>
      <c r="L122" s="4">
        <f t="shared" si="15"/>
        <v>102.4170421958214</v>
      </c>
    </row>
    <row r="123" spans="1:12" x14ac:dyDescent="0.3">
      <c r="A123" s="3"/>
      <c r="B123" s="3"/>
      <c r="C123" s="2" t="s">
        <v>100</v>
      </c>
      <c r="D123" s="2" t="s">
        <v>101</v>
      </c>
      <c r="E123" s="4">
        <v>0</v>
      </c>
      <c r="F123" s="4">
        <v>997.33</v>
      </c>
      <c r="G123" s="4">
        <v>1500</v>
      </c>
      <c r="H123" s="4">
        <v>1500</v>
      </c>
      <c r="I123" s="4" t="str">
        <f t="shared" si="12"/>
        <v>-</v>
      </c>
      <c r="J123" s="4">
        <f t="shared" si="13"/>
        <v>150.40157219776805</v>
      </c>
      <c r="K123" s="4" t="str">
        <f t="shared" si="14"/>
        <v>-</v>
      </c>
      <c r="L123" s="4">
        <f t="shared" si="15"/>
        <v>150.40157219776805</v>
      </c>
    </row>
    <row r="124" spans="1:12" x14ac:dyDescent="0.3">
      <c r="A124" s="3"/>
      <c r="B124" s="3"/>
      <c r="C124" s="2" t="s">
        <v>102</v>
      </c>
      <c r="D124" s="2" t="s">
        <v>103</v>
      </c>
      <c r="E124" s="4">
        <v>0</v>
      </c>
      <c r="F124" s="4">
        <v>195.7</v>
      </c>
      <c r="G124" s="4">
        <v>5000</v>
      </c>
      <c r="H124" s="4">
        <v>5000</v>
      </c>
      <c r="I124" s="4" t="str">
        <f t="shared" si="12"/>
        <v>-</v>
      </c>
      <c r="J124" s="4">
        <f t="shared" si="13"/>
        <v>2554.9310168625448</v>
      </c>
      <c r="K124" s="4" t="str">
        <f t="shared" si="14"/>
        <v>-</v>
      </c>
      <c r="L124" s="4">
        <f t="shared" si="15"/>
        <v>2554.9310168625448</v>
      </c>
    </row>
    <row r="125" spans="1:12" x14ac:dyDescent="0.3">
      <c r="A125" s="2" t="s">
        <v>106</v>
      </c>
      <c r="B125" s="3"/>
      <c r="C125" s="3"/>
      <c r="D125" s="2" t="s">
        <v>107</v>
      </c>
      <c r="E125" s="4">
        <f>+E126+E128+E130+E133+E145+E151</f>
        <v>14328.470000000001</v>
      </c>
      <c r="F125" s="4">
        <f>+F126+F128+F130+F133+F145+F151</f>
        <v>15534.340000000002</v>
      </c>
      <c r="G125" s="4">
        <f>+G126+G128+G130+G133+G145+G151</f>
        <v>39230</v>
      </c>
      <c r="H125" s="4">
        <f>+H126+H128+H130+H133+H145+H151</f>
        <v>34080</v>
      </c>
      <c r="I125" s="4">
        <f t="shared" si="12"/>
        <v>273.79057219647314</v>
      </c>
      <c r="J125" s="4">
        <f t="shared" si="13"/>
        <v>252.53728191863956</v>
      </c>
      <c r="K125" s="4">
        <f t="shared" si="14"/>
        <v>237.84814428895754</v>
      </c>
      <c r="L125" s="4">
        <f t="shared" si="15"/>
        <v>219.38492398132135</v>
      </c>
    </row>
    <row r="126" spans="1:12" x14ac:dyDescent="0.3">
      <c r="A126" s="3"/>
      <c r="B126" s="2" t="s">
        <v>20</v>
      </c>
      <c r="C126" s="3"/>
      <c r="D126" s="2" t="s">
        <v>21</v>
      </c>
      <c r="E126" s="4">
        <f>+E127</f>
        <v>2365.9699999999998</v>
      </c>
      <c r="F126" s="4">
        <f>+F127</f>
        <v>6241.92</v>
      </c>
      <c r="G126" s="4">
        <f>+G127</f>
        <v>10680</v>
      </c>
      <c r="H126" s="4">
        <f>+H127</f>
        <v>8880</v>
      </c>
      <c r="I126" s="4">
        <f t="shared" si="12"/>
        <v>451.4004826772952</v>
      </c>
      <c r="J126" s="4">
        <f t="shared" si="13"/>
        <v>171.1011996308828</v>
      </c>
      <c r="K126" s="4">
        <f t="shared" si="14"/>
        <v>375.32174964179598</v>
      </c>
      <c r="L126" s="4">
        <f t="shared" si="15"/>
        <v>142.26391879421715</v>
      </c>
    </row>
    <row r="127" spans="1:12" x14ac:dyDescent="0.3">
      <c r="A127" s="3"/>
      <c r="B127" s="3"/>
      <c r="C127" s="2" t="s">
        <v>22</v>
      </c>
      <c r="D127" s="2" t="s">
        <v>23</v>
      </c>
      <c r="E127" s="4">
        <v>2365.9699999999998</v>
      </c>
      <c r="F127" s="4">
        <v>6241.92</v>
      </c>
      <c r="G127" s="4">
        <v>10680</v>
      </c>
      <c r="H127" s="4">
        <v>8880</v>
      </c>
      <c r="I127" s="4">
        <f t="shared" si="12"/>
        <v>451.4004826772952</v>
      </c>
      <c r="J127" s="4">
        <f t="shared" si="13"/>
        <v>171.1011996308828</v>
      </c>
      <c r="K127" s="4">
        <f t="shared" si="14"/>
        <v>375.32174964179598</v>
      </c>
      <c r="L127" s="4">
        <f t="shared" si="15"/>
        <v>142.26391879421715</v>
      </c>
    </row>
    <row r="128" spans="1:12" x14ac:dyDescent="0.3">
      <c r="A128" s="3"/>
      <c r="B128" s="2" t="s">
        <v>24</v>
      </c>
      <c r="C128" s="3"/>
      <c r="D128" s="2" t="s">
        <v>25</v>
      </c>
      <c r="E128" s="4">
        <f>+E129</f>
        <v>195.36</v>
      </c>
      <c r="F128" s="4">
        <f>+F129</f>
        <v>0</v>
      </c>
      <c r="G128" s="4">
        <f>+G129</f>
        <v>2000</v>
      </c>
      <c r="H128" s="4">
        <f>+H129</f>
        <v>2000</v>
      </c>
      <c r="I128" s="4">
        <f t="shared" si="12"/>
        <v>1023.7510237510238</v>
      </c>
      <c r="J128" s="4" t="str">
        <f t="shared" si="13"/>
        <v>-</v>
      </c>
      <c r="K128" s="4">
        <f t="shared" si="14"/>
        <v>1023.7510237510238</v>
      </c>
      <c r="L128" s="4" t="str">
        <f t="shared" si="15"/>
        <v>-</v>
      </c>
    </row>
    <row r="129" spans="1:12" x14ac:dyDescent="0.3">
      <c r="A129" s="3"/>
      <c r="B129" s="3"/>
      <c r="C129" s="2" t="s">
        <v>26</v>
      </c>
      <c r="D129" s="2" t="s">
        <v>27</v>
      </c>
      <c r="E129" s="4">
        <v>195.36</v>
      </c>
      <c r="F129" s="4">
        <v>0</v>
      </c>
      <c r="G129" s="4">
        <v>2000</v>
      </c>
      <c r="H129" s="4">
        <v>2000</v>
      </c>
      <c r="I129" s="4">
        <f t="shared" si="12"/>
        <v>1023.7510237510238</v>
      </c>
      <c r="J129" s="4" t="str">
        <f t="shared" si="13"/>
        <v>-</v>
      </c>
      <c r="K129" s="4">
        <f t="shared" si="14"/>
        <v>1023.7510237510238</v>
      </c>
      <c r="L129" s="4" t="str">
        <f t="shared" si="15"/>
        <v>-</v>
      </c>
    </row>
    <row r="130" spans="1:12" x14ac:dyDescent="0.3">
      <c r="A130" s="3"/>
      <c r="B130" s="2" t="s">
        <v>28</v>
      </c>
      <c r="C130" s="3"/>
      <c r="D130" s="2" t="s">
        <v>29</v>
      </c>
      <c r="E130" s="4">
        <f>+E131+E132</f>
        <v>1723.34</v>
      </c>
      <c r="F130" s="4">
        <f>+F131+F132</f>
        <v>982.89</v>
      </c>
      <c r="G130" s="4">
        <f>+G131+G132</f>
        <v>1000</v>
      </c>
      <c r="H130" s="4">
        <f>+H131+H132</f>
        <v>950</v>
      </c>
      <c r="I130" s="4">
        <f t="shared" si="12"/>
        <v>58.026854828414599</v>
      </c>
      <c r="J130" s="4">
        <f t="shared" si="13"/>
        <v>101.74078482841418</v>
      </c>
      <c r="K130" s="4">
        <f t="shared" si="14"/>
        <v>55.125512086993865</v>
      </c>
      <c r="L130" s="4">
        <f t="shared" si="15"/>
        <v>96.653745586993452</v>
      </c>
    </row>
    <row r="131" spans="1:12" x14ac:dyDescent="0.3">
      <c r="A131" s="3"/>
      <c r="B131" s="3"/>
      <c r="C131" s="2" t="s">
        <v>30</v>
      </c>
      <c r="D131" s="2" t="s">
        <v>31</v>
      </c>
      <c r="E131" s="4">
        <v>1723.34</v>
      </c>
      <c r="F131" s="4">
        <v>982.89</v>
      </c>
      <c r="G131" s="4">
        <v>600</v>
      </c>
      <c r="H131" s="4">
        <v>550</v>
      </c>
      <c r="I131" s="4">
        <f t="shared" ref="I131:I162" si="16">IF(E131&lt;&gt;0,G131/E131*100,"-")</f>
        <v>34.816112897048754</v>
      </c>
      <c r="J131" s="4">
        <f t="shared" ref="J131:J162" si="17">IF(F131&lt;&gt;0,G131/F131*100,"-")</f>
        <v>61.044470897048498</v>
      </c>
      <c r="K131" s="4">
        <f t="shared" ref="K131:K162" si="18">IF(E131&lt;&gt;0,H131/E131*100,"-")</f>
        <v>31.914770155628027</v>
      </c>
      <c r="L131" s="4">
        <f t="shared" ref="L131:L162" si="19">IF(F131&lt;&gt;0,H131/F131*100,"-")</f>
        <v>55.957431655627786</v>
      </c>
    </row>
    <row r="132" spans="1:12" x14ac:dyDescent="0.3">
      <c r="A132" s="3"/>
      <c r="B132" s="3"/>
      <c r="C132" s="2" t="s">
        <v>32</v>
      </c>
      <c r="D132" s="2" t="s">
        <v>33</v>
      </c>
      <c r="E132" s="4">
        <v>0</v>
      </c>
      <c r="F132" s="4">
        <v>0</v>
      </c>
      <c r="G132" s="4">
        <v>400</v>
      </c>
      <c r="H132" s="4">
        <v>400</v>
      </c>
      <c r="I132" s="4" t="str">
        <f t="shared" si="16"/>
        <v>-</v>
      </c>
      <c r="J132" s="4" t="str">
        <f t="shared" si="17"/>
        <v>-</v>
      </c>
      <c r="K132" s="4" t="str">
        <f t="shared" si="18"/>
        <v>-</v>
      </c>
      <c r="L132" s="4" t="str">
        <f t="shared" si="19"/>
        <v>-</v>
      </c>
    </row>
    <row r="133" spans="1:12" x14ac:dyDescent="0.3">
      <c r="A133" s="3"/>
      <c r="B133" s="2" t="s">
        <v>34</v>
      </c>
      <c r="C133" s="3"/>
      <c r="D133" s="2" t="s">
        <v>35</v>
      </c>
      <c r="E133" s="4">
        <f>+E134+E135+E136+E137+E138+E139+E140+E141+E142+E143+E144</f>
        <v>7886.2300000000005</v>
      </c>
      <c r="F133" s="4">
        <f>+F134+F135+F136+F137+F138+F139+F140+F141+F142+F143+F144</f>
        <v>7310.59</v>
      </c>
      <c r="G133" s="4">
        <f>+G134+G135+G136+G137+G138+G139+G140+G141+G142+G143+G144</f>
        <v>19400</v>
      </c>
      <c r="H133" s="4">
        <f>+H134+H135+H136+H137+H138+H139+H140+H141+H142+H143+H144</f>
        <v>16100</v>
      </c>
      <c r="I133" s="4">
        <f t="shared" si="16"/>
        <v>245.99840481446776</v>
      </c>
      <c r="J133" s="4">
        <f t="shared" si="17"/>
        <v>265.36845863329768</v>
      </c>
      <c r="K133" s="4">
        <f t="shared" si="18"/>
        <v>204.15331533571805</v>
      </c>
      <c r="L133" s="4">
        <f t="shared" si="19"/>
        <v>220.2284630925821</v>
      </c>
    </row>
    <row r="134" spans="1:12" x14ac:dyDescent="0.3">
      <c r="A134" s="3"/>
      <c r="B134" s="3"/>
      <c r="C134" s="2" t="s">
        <v>36</v>
      </c>
      <c r="D134" s="2" t="s">
        <v>37</v>
      </c>
      <c r="E134" s="4">
        <v>37.35</v>
      </c>
      <c r="F134" s="4">
        <v>97.34</v>
      </c>
      <c r="G134" s="4">
        <v>500</v>
      </c>
      <c r="H134" s="4">
        <v>500</v>
      </c>
      <c r="I134" s="4">
        <f t="shared" si="16"/>
        <v>1338.6880856760374</v>
      </c>
      <c r="J134" s="4">
        <f t="shared" si="17"/>
        <v>513.66344770906107</v>
      </c>
      <c r="K134" s="4">
        <f t="shared" si="18"/>
        <v>1338.6880856760374</v>
      </c>
      <c r="L134" s="4">
        <f t="shared" si="19"/>
        <v>513.66344770906107</v>
      </c>
    </row>
    <row r="135" spans="1:12" x14ac:dyDescent="0.3">
      <c r="A135" s="3"/>
      <c r="B135" s="3"/>
      <c r="C135" s="2" t="s">
        <v>80</v>
      </c>
      <c r="D135" s="2" t="s">
        <v>81</v>
      </c>
      <c r="E135" s="4">
        <v>334.54</v>
      </c>
      <c r="F135" s="4">
        <v>0</v>
      </c>
      <c r="G135" s="4">
        <v>0</v>
      </c>
      <c r="H135" s="4">
        <v>0</v>
      </c>
      <c r="I135" s="4">
        <f t="shared" si="16"/>
        <v>0</v>
      </c>
      <c r="J135" s="4" t="str">
        <f t="shared" si="17"/>
        <v>-</v>
      </c>
      <c r="K135" s="4">
        <f t="shared" si="18"/>
        <v>0</v>
      </c>
      <c r="L135" s="4" t="str">
        <f t="shared" si="19"/>
        <v>-</v>
      </c>
    </row>
    <row r="136" spans="1:12" x14ac:dyDescent="0.3">
      <c r="A136" s="3"/>
      <c r="B136" s="3"/>
      <c r="C136" s="2" t="s">
        <v>82</v>
      </c>
      <c r="D136" s="2" t="s">
        <v>83</v>
      </c>
      <c r="E136" s="4">
        <v>1145.05</v>
      </c>
      <c r="F136" s="4">
        <v>0</v>
      </c>
      <c r="G136" s="4">
        <v>0</v>
      </c>
      <c r="H136" s="4">
        <v>0</v>
      </c>
      <c r="I136" s="4">
        <f t="shared" si="16"/>
        <v>0</v>
      </c>
      <c r="J136" s="4" t="str">
        <f t="shared" si="17"/>
        <v>-</v>
      </c>
      <c r="K136" s="4">
        <f t="shared" si="18"/>
        <v>0</v>
      </c>
      <c r="L136" s="4" t="str">
        <f t="shared" si="19"/>
        <v>-</v>
      </c>
    </row>
    <row r="137" spans="1:12" x14ac:dyDescent="0.3">
      <c r="A137" s="3"/>
      <c r="B137" s="3"/>
      <c r="C137" s="2" t="s">
        <v>38</v>
      </c>
      <c r="D137" s="2" t="s">
        <v>39</v>
      </c>
      <c r="E137" s="4">
        <v>2470.42</v>
      </c>
      <c r="F137" s="4">
        <v>0</v>
      </c>
      <c r="G137" s="4">
        <v>0</v>
      </c>
      <c r="H137" s="4">
        <v>0</v>
      </c>
      <c r="I137" s="4">
        <f t="shared" si="16"/>
        <v>0</v>
      </c>
      <c r="J137" s="4" t="str">
        <f t="shared" si="17"/>
        <v>-</v>
      </c>
      <c r="K137" s="4">
        <f t="shared" si="18"/>
        <v>0</v>
      </c>
      <c r="L137" s="4" t="str">
        <f t="shared" si="19"/>
        <v>-</v>
      </c>
    </row>
    <row r="138" spans="1:12" x14ac:dyDescent="0.3">
      <c r="A138" s="3"/>
      <c r="B138" s="3"/>
      <c r="C138" s="2" t="s">
        <v>72</v>
      </c>
      <c r="D138" s="2" t="s">
        <v>73</v>
      </c>
      <c r="E138" s="4">
        <v>798.82</v>
      </c>
      <c r="F138" s="4">
        <v>882.13</v>
      </c>
      <c r="G138" s="4">
        <v>4000</v>
      </c>
      <c r="H138" s="4">
        <v>4000</v>
      </c>
      <c r="I138" s="4">
        <f t="shared" si="16"/>
        <v>500.73858941939358</v>
      </c>
      <c r="J138" s="4">
        <f t="shared" si="17"/>
        <v>453.44790450387131</v>
      </c>
      <c r="K138" s="4">
        <f t="shared" si="18"/>
        <v>500.73858941939358</v>
      </c>
      <c r="L138" s="4">
        <f t="shared" si="19"/>
        <v>453.44790450387131</v>
      </c>
    </row>
    <row r="139" spans="1:12" x14ac:dyDescent="0.3">
      <c r="A139" s="3"/>
      <c r="B139" s="3"/>
      <c r="C139" s="2" t="s">
        <v>84</v>
      </c>
      <c r="D139" s="2" t="s">
        <v>85</v>
      </c>
      <c r="E139" s="4">
        <v>0</v>
      </c>
      <c r="F139" s="4">
        <v>1067.7</v>
      </c>
      <c r="G139" s="4">
        <v>2600</v>
      </c>
      <c r="H139" s="4">
        <v>2600</v>
      </c>
      <c r="I139" s="4" t="str">
        <f t="shared" si="16"/>
        <v>-</v>
      </c>
      <c r="J139" s="4">
        <f t="shared" si="17"/>
        <v>243.51409571977146</v>
      </c>
      <c r="K139" s="4" t="str">
        <f t="shared" si="18"/>
        <v>-</v>
      </c>
      <c r="L139" s="4">
        <f t="shared" si="19"/>
        <v>243.51409571977146</v>
      </c>
    </row>
    <row r="140" spans="1:12" x14ac:dyDescent="0.3">
      <c r="A140" s="3"/>
      <c r="B140" s="3"/>
      <c r="C140" s="2" t="s">
        <v>40</v>
      </c>
      <c r="D140" s="2" t="s">
        <v>41</v>
      </c>
      <c r="E140" s="4">
        <v>1183.5999999999999</v>
      </c>
      <c r="F140" s="4">
        <v>1717.94</v>
      </c>
      <c r="G140" s="4">
        <v>2500</v>
      </c>
      <c r="H140" s="4">
        <v>0</v>
      </c>
      <c r="I140" s="4">
        <f t="shared" si="16"/>
        <v>211.22000675904022</v>
      </c>
      <c r="J140" s="4">
        <f t="shared" si="17"/>
        <v>145.52312653526897</v>
      </c>
      <c r="K140" s="4">
        <f t="shared" si="18"/>
        <v>0</v>
      </c>
      <c r="L140" s="4">
        <f t="shared" si="19"/>
        <v>0</v>
      </c>
    </row>
    <row r="141" spans="1:12" x14ac:dyDescent="0.3">
      <c r="A141" s="3"/>
      <c r="B141" s="3"/>
      <c r="C141" s="2" t="s">
        <v>86</v>
      </c>
      <c r="D141" s="2" t="s">
        <v>87</v>
      </c>
      <c r="E141" s="4">
        <v>540.45000000000005</v>
      </c>
      <c r="F141" s="4">
        <v>13.4</v>
      </c>
      <c r="G141" s="4">
        <v>3000</v>
      </c>
      <c r="H141" s="4">
        <v>0</v>
      </c>
      <c r="I141" s="4">
        <f t="shared" si="16"/>
        <v>555.09297807382734</v>
      </c>
      <c r="J141" s="4">
        <f t="shared" si="17"/>
        <v>22388.059701492537</v>
      </c>
      <c r="K141" s="4">
        <f t="shared" si="18"/>
        <v>0</v>
      </c>
      <c r="L141" s="4">
        <f t="shared" si="19"/>
        <v>0</v>
      </c>
    </row>
    <row r="142" spans="1:12" x14ac:dyDescent="0.3">
      <c r="A142" s="3"/>
      <c r="B142" s="3"/>
      <c r="C142" s="2" t="s">
        <v>88</v>
      </c>
      <c r="D142" s="2" t="s">
        <v>89</v>
      </c>
      <c r="E142" s="4">
        <v>1376</v>
      </c>
      <c r="F142" s="4">
        <v>1137.1500000000001</v>
      </c>
      <c r="G142" s="4">
        <v>2500</v>
      </c>
      <c r="H142" s="4">
        <v>5000</v>
      </c>
      <c r="I142" s="4">
        <f t="shared" si="16"/>
        <v>181.68604651162789</v>
      </c>
      <c r="J142" s="4">
        <f t="shared" si="17"/>
        <v>219.84786527722812</v>
      </c>
      <c r="K142" s="4">
        <f t="shared" si="18"/>
        <v>363.37209302325579</v>
      </c>
      <c r="L142" s="4">
        <f t="shared" si="19"/>
        <v>439.69573055445625</v>
      </c>
    </row>
    <row r="143" spans="1:12" x14ac:dyDescent="0.3">
      <c r="A143" s="3"/>
      <c r="B143" s="3"/>
      <c r="C143" s="2" t="s">
        <v>90</v>
      </c>
      <c r="D143" s="2" t="s">
        <v>91</v>
      </c>
      <c r="E143" s="4">
        <v>0</v>
      </c>
      <c r="F143" s="4">
        <v>2394.9299999999998</v>
      </c>
      <c r="G143" s="4">
        <v>2500</v>
      </c>
      <c r="H143" s="4">
        <v>2000</v>
      </c>
      <c r="I143" s="4" t="str">
        <f t="shared" si="16"/>
        <v>-</v>
      </c>
      <c r="J143" s="4">
        <f t="shared" si="17"/>
        <v>104.38718459412175</v>
      </c>
      <c r="K143" s="4" t="str">
        <f t="shared" si="18"/>
        <v>-</v>
      </c>
      <c r="L143" s="4">
        <f t="shared" si="19"/>
        <v>83.509747675297405</v>
      </c>
    </row>
    <row r="144" spans="1:12" x14ac:dyDescent="0.3">
      <c r="A144" s="3"/>
      <c r="B144" s="3"/>
      <c r="C144" s="2" t="s">
        <v>92</v>
      </c>
      <c r="D144" s="2" t="s">
        <v>93</v>
      </c>
      <c r="E144" s="4">
        <v>0</v>
      </c>
      <c r="F144" s="4">
        <v>0</v>
      </c>
      <c r="G144" s="4">
        <v>1800</v>
      </c>
      <c r="H144" s="4">
        <v>2000</v>
      </c>
      <c r="I144" s="4" t="str">
        <f t="shared" si="16"/>
        <v>-</v>
      </c>
      <c r="J144" s="4" t="str">
        <f t="shared" si="17"/>
        <v>-</v>
      </c>
      <c r="K144" s="4" t="str">
        <f t="shared" si="18"/>
        <v>-</v>
      </c>
      <c r="L144" s="4" t="str">
        <f t="shared" si="19"/>
        <v>-</v>
      </c>
    </row>
    <row r="145" spans="1:12" x14ac:dyDescent="0.3">
      <c r="A145" s="3"/>
      <c r="B145" s="2" t="s">
        <v>74</v>
      </c>
      <c r="C145" s="3"/>
      <c r="D145" s="2" t="s">
        <v>75</v>
      </c>
      <c r="E145" s="4">
        <f>+E146+E147+E148+E149+E150</f>
        <v>2029.83</v>
      </c>
      <c r="F145" s="4">
        <f>+F146+F147+F148+F149+F150</f>
        <v>998.93999999999994</v>
      </c>
      <c r="G145" s="4">
        <f>+G146+G147+G148+G149+G150</f>
        <v>6000</v>
      </c>
      <c r="H145" s="4">
        <f>+H146+H147+H148+H149+H150</f>
        <v>6000</v>
      </c>
      <c r="I145" s="4">
        <f t="shared" si="16"/>
        <v>295.59125641063537</v>
      </c>
      <c r="J145" s="4">
        <f t="shared" si="17"/>
        <v>600.63667487536793</v>
      </c>
      <c r="K145" s="4">
        <f t="shared" si="18"/>
        <v>295.59125641063537</v>
      </c>
      <c r="L145" s="4">
        <f t="shared" si="19"/>
        <v>600.63667487536793</v>
      </c>
    </row>
    <row r="146" spans="1:12" x14ac:dyDescent="0.3">
      <c r="A146" s="3"/>
      <c r="B146" s="3"/>
      <c r="C146" s="2" t="s">
        <v>94</v>
      </c>
      <c r="D146" s="2" t="s">
        <v>95</v>
      </c>
      <c r="E146" s="4">
        <v>31.1</v>
      </c>
      <c r="F146" s="4">
        <v>0</v>
      </c>
      <c r="G146" s="4">
        <v>0</v>
      </c>
      <c r="H146" s="4">
        <v>0</v>
      </c>
      <c r="I146" s="4">
        <f t="shared" si="16"/>
        <v>0</v>
      </c>
      <c r="J146" s="4" t="str">
        <f t="shared" si="17"/>
        <v>-</v>
      </c>
      <c r="K146" s="4">
        <f t="shared" si="18"/>
        <v>0</v>
      </c>
      <c r="L146" s="4" t="str">
        <f t="shared" si="19"/>
        <v>-</v>
      </c>
    </row>
    <row r="147" spans="1:12" x14ac:dyDescent="0.3">
      <c r="A147" s="3"/>
      <c r="B147" s="3"/>
      <c r="C147" s="2" t="s">
        <v>76</v>
      </c>
      <c r="D147" s="2" t="s">
        <v>77</v>
      </c>
      <c r="E147" s="4">
        <v>1667.8</v>
      </c>
      <c r="F147" s="4">
        <v>0</v>
      </c>
      <c r="G147" s="4">
        <v>0</v>
      </c>
      <c r="H147" s="4">
        <v>0</v>
      </c>
      <c r="I147" s="4">
        <f t="shared" si="16"/>
        <v>0</v>
      </c>
      <c r="J147" s="4" t="str">
        <f t="shared" si="17"/>
        <v>-</v>
      </c>
      <c r="K147" s="4">
        <f t="shared" si="18"/>
        <v>0</v>
      </c>
      <c r="L147" s="4" t="str">
        <f t="shared" si="19"/>
        <v>-</v>
      </c>
    </row>
    <row r="148" spans="1:12" x14ac:dyDescent="0.3">
      <c r="A148" s="3"/>
      <c r="B148" s="3"/>
      <c r="C148" s="2" t="s">
        <v>98</v>
      </c>
      <c r="D148" s="2" t="s">
        <v>99</v>
      </c>
      <c r="E148" s="4">
        <v>330.93</v>
      </c>
      <c r="F148" s="4">
        <v>328.9</v>
      </c>
      <c r="G148" s="4">
        <v>0</v>
      </c>
      <c r="H148" s="4">
        <v>0</v>
      </c>
      <c r="I148" s="4">
        <f t="shared" si="16"/>
        <v>0</v>
      </c>
      <c r="J148" s="4">
        <f t="shared" si="17"/>
        <v>0</v>
      </c>
      <c r="K148" s="4">
        <f t="shared" si="18"/>
        <v>0</v>
      </c>
      <c r="L148" s="4">
        <f t="shared" si="19"/>
        <v>0</v>
      </c>
    </row>
    <row r="149" spans="1:12" x14ac:dyDescent="0.3">
      <c r="A149" s="3"/>
      <c r="B149" s="3"/>
      <c r="C149" s="2" t="s">
        <v>100</v>
      </c>
      <c r="D149" s="2" t="s">
        <v>101</v>
      </c>
      <c r="E149" s="4">
        <v>0</v>
      </c>
      <c r="F149" s="4">
        <v>670.04</v>
      </c>
      <c r="G149" s="4">
        <v>1000</v>
      </c>
      <c r="H149" s="4">
        <v>1000</v>
      </c>
      <c r="I149" s="4" t="str">
        <f t="shared" si="16"/>
        <v>-</v>
      </c>
      <c r="J149" s="4">
        <f t="shared" si="17"/>
        <v>149.24482120470421</v>
      </c>
      <c r="K149" s="4" t="str">
        <f t="shared" si="18"/>
        <v>-</v>
      </c>
      <c r="L149" s="4">
        <f t="shared" si="19"/>
        <v>149.24482120470421</v>
      </c>
    </row>
    <row r="150" spans="1:12" x14ac:dyDescent="0.3">
      <c r="A150" s="3"/>
      <c r="B150" s="3"/>
      <c r="C150" s="2" t="s">
        <v>102</v>
      </c>
      <c r="D150" s="2" t="s">
        <v>103</v>
      </c>
      <c r="E150" s="4">
        <v>0</v>
      </c>
      <c r="F150" s="4">
        <v>0</v>
      </c>
      <c r="G150" s="4">
        <v>5000</v>
      </c>
      <c r="H150" s="4">
        <v>5000</v>
      </c>
      <c r="I150" s="4" t="str">
        <f t="shared" si="16"/>
        <v>-</v>
      </c>
      <c r="J150" s="4" t="str">
        <f t="shared" si="17"/>
        <v>-</v>
      </c>
      <c r="K150" s="4" t="str">
        <f t="shared" si="18"/>
        <v>-</v>
      </c>
      <c r="L150" s="4" t="str">
        <f t="shared" si="19"/>
        <v>-</v>
      </c>
    </row>
    <row r="151" spans="1:12" x14ac:dyDescent="0.3">
      <c r="A151" s="3"/>
      <c r="B151" s="2" t="s">
        <v>42</v>
      </c>
      <c r="C151" s="3"/>
      <c r="D151" s="2" t="s">
        <v>43</v>
      </c>
      <c r="E151" s="4">
        <f>+E152</f>
        <v>127.74</v>
      </c>
      <c r="F151" s="4">
        <f>+F152</f>
        <v>0</v>
      </c>
      <c r="G151" s="4">
        <f>+G152</f>
        <v>150</v>
      </c>
      <c r="H151" s="4">
        <f>+H152</f>
        <v>150</v>
      </c>
      <c r="I151" s="4">
        <f t="shared" si="16"/>
        <v>117.42602160638798</v>
      </c>
      <c r="J151" s="4" t="str">
        <f t="shared" si="17"/>
        <v>-</v>
      </c>
      <c r="K151" s="4">
        <f t="shared" si="18"/>
        <v>117.42602160638798</v>
      </c>
      <c r="L151" s="4" t="str">
        <f t="shared" si="19"/>
        <v>-</v>
      </c>
    </row>
    <row r="152" spans="1:12" x14ac:dyDescent="0.3">
      <c r="A152" s="3"/>
      <c r="B152" s="3"/>
      <c r="C152" s="2" t="s">
        <v>52</v>
      </c>
      <c r="D152" s="2" t="s">
        <v>53</v>
      </c>
      <c r="E152" s="4">
        <v>127.74</v>
      </c>
      <c r="F152" s="4">
        <v>0</v>
      </c>
      <c r="G152" s="4">
        <v>150</v>
      </c>
      <c r="H152" s="4">
        <v>150</v>
      </c>
      <c r="I152" s="4">
        <f t="shared" si="16"/>
        <v>117.42602160638798</v>
      </c>
      <c r="J152" s="4" t="str">
        <f t="shared" si="17"/>
        <v>-</v>
      </c>
      <c r="K152" s="4">
        <f t="shared" si="18"/>
        <v>117.42602160638798</v>
      </c>
      <c r="L152" s="4" t="str">
        <f t="shared" si="19"/>
        <v>-</v>
      </c>
    </row>
    <row r="153" spans="1:12" x14ac:dyDescent="0.3">
      <c r="A153" s="2" t="s">
        <v>108</v>
      </c>
      <c r="B153" s="3"/>
      <c r="C153" s="3"/>
      <c r="D153" s="2" t="s">
        <v>109</v>
      </c>
      <c r="E153" s="4">
        <f>+E154+E156+E158+E161+E172+E179</f>
        <v>2640.01</v>
      </c>
      <c r="F153" s="4">
        <f>+F154+F156+F158+F161+F172+F179</f>
        <v>2682.53</v>
      </c>
      <c r="G153" s="4">
        <f>+G154+G156+G158+G161+G172+G179</f>
        <v>5870</v>
      </c>
      <c r="H153" s="4">
        <f>+H154+H156+H158+H161+H172+H179</f>
        <v>5070</v>
      </c>
      <c r="I153" s="4">
        <f t="shared" si="16"/>
        <v>222.34764262256581</v>
      </c>
      <c r="J153" s="4">
        <f t="shared" si="17"/>
        <v>218.82327504259038</v>
      </c>
      <c r="K153" s="4">
        <f t="shared" si="18"/>
        <v>192.0447271033064</v>
      </c>
      <c r="L153" s="4">
        <f t="shared" si="19"/>
        <v>189.00068219181145</v>
      </c>
    </row>
    <row r="154" spans="1:12" x14ac:dyDescent="0.3">
      <c r="A154" s="3"/>
      <c r="B154" s="2" t="s">
        <v>20</v>
      </c>
      <c r="C154" s="3"/>
      <c r="D154" s="2" t="s">
        <v>21</v>
      </c>
      <c r="E154" s="4">
        <f>+E155</f>
        <v>356.93</v>
      </c>
      <c r="F154" s="4">
        <f>+F155</f>
        <v>1131.6300000000001</v>
      </c>
      <c r="G154" s="4">
        <f>+G155</f>
        <v>1920</v>
      </c>
      <c r="H154" s="4">
        <f>+H155</f>
        <v>1320</v>
      </c>
      <c r="I154" s="4">
        <f t="shared" si="16"/>
        <v>537.92060067800401</v>
      </c>
      <c r="J154" s="4">
        <f t="shared" si="17"/>
        <v>169.66676387158347</v>
      </c>
      <c r="K154" s="4">
        <f t="shared" si="18"/>
        <v>369.82041296612783</v>
      </c>
      <c r="L154" s="4">
        <f t="shared" si="19"/>
        <v>116.64590016171363</v>
      </c>
    </row>
    <row r="155" spans="1:12" x14ac:dyDescent="0.3">
      <c r="A155" s="3"/>
      <c r="B155" s="3"/>
      <c r="C155" s="2" t="s">
        <v>22</v>
      </c>
      <c r="D155" s="2" t="s">
        <v>23</v>
      </c>
      <c r="E155" s="4">
        <v>356.93</v>
      </c>
      <c r="F155" s="4">
        <v>1131.6300000000001</v>
      </c>
      <c r="G155" s="4">
        <v>1920</v>
      </c>
      <c r="H155" s="4">
        <v>1320</v>
      </c>
      <c r="I155" s="4">
        <f t="shared" si="16"/>
        <v>537.92060067800401</v>
      </c>
      <c r="J155" s="4">
        <f t="shared" si="17"/>
        <v>169.66676387158347</v>
      </c>
      <c r="K155" s="4">
        <f t="shared" si="18"/>
        <v>369.82041296612783</v>
      </c>
      <c r="L155" s="4">
        <f t="shared" si="19"/>
        <v>116.64590016171363</v>
      </c>
    </row>
    <row r="156" spans="1:12" x14ac:dyDescent="0.3">
      <c r="A156" s="3"/>
      <c r="B156" s="2" t="s">
        <v>24</v>
      </c>
      <c r="C156" s="3"/>
      <c r="D156" s="2" t="s">
        <v>25</v>
      </c>
      <c r="E156" s="4">
        <f>+E157</f>
        <v>0</v>
      </c>
      <c r="F156" s="4">
        <f>+F157</f>
        <v>125.7</v>
      </c>
      <c r="G156" s="4">
        <f>+G157</f>
        <v>480</v>
      </c>
      <c r="H156" s="4">
        <f>+H157</f>
        <v>480</v>
      </c>
      <c r="I156" s="4" t="str">
        <f t="shared" si="16"/>
        <v>-</v>
      </c>
      <c r="J156" s="4">
        <f t="shared" si="17"/>
        <v>381.86157517899761</v>
      </c>
      <c r="K156" s="4" t="str">
        <f t="shared" si="18"/>
        <v>-</v>
      </c>
      <c r="L156" s="4">
        <f t="shared" si="19"/>
        <v>381.86157517899761</v>
      </c>
    </row>
    <row r="157" spans="1:12" x14ac:dyDescent="0.3">
      <c r="A157" s="3"/>
      <c r="B157" s="3"/>
      <c r="C157" s="2" t="s">
        <v>26</v>
      </c>
      <c r="D157" s="2" t="s">
        <v>27</v>
      </c>
      <c r="E157" s="4">
        <v>0</v>
      </c>
      <c r="F157" s="4">
        <v>125.7</v>
      </c>
      <c r="G157" s="4">
        <v>480</v>
      </c>
      <c r="H157" s="4">
        <v>480</v>
      </c>
      <c r="I157" s="4" t="str">
        <f t="shared" si="16"/>
        <v>-</v>
      </c>
      <c r="J157" s="4">
        <f t="shared" si="17"/>
        <v>381.86157517899761</v>
      </c>
      <c r="K157" s="4" t="str">
        <f t="shared" si="18"/>
        <v>-</v>
      </c>
      <c r="L157" s="4">
        <f t="shared" si="19"/>
        <v>381.86157517899761</v>
      </c>
    </row>
    <row r="158" spans="1:12" x14ac:dyDescent="0.3">
      <c r="A158" s="3"/>
      <c r="B158" s="2" t="s">
        <v>28</v>
      </c>
      <c r="C158" s="3"/>
      <c r="D158" s="2" t="s">
        <v>29</v>
      </c>
      <c r="E158" s="4">
        <f>+E159+E160</f>
        <v>906.53</v>
      </c>
      <c r="F158" s="4">
        <f>+F159+F160</f>
        <v>906.05</v>
      </c>
      <c r="G158" s="4">
        <f>+G159+G160</f>
        <v>700</v>
      </c>
      <c r="H158" s="4">
        <f>+H159+H160</f>
        <v>700</v>
      </c>
      <c r="I158" s="4">
        <f t="shared" si="16"/>
        <v>77.217521758794533</v>
      </c>
      <c r="J158" s="4">
        <f t="shared" si="17"/>
        <v>77.258429446498539</v>
      </c>
      <c r="K158" s="4">
        <f t="shared" si="18"/>
        <v>77.217521758794533</v>
      </c>
      <c r="L158" s="4">
        <f t="shared" si="19"/>
        <v>77.258429446498539</v>
      </c>
    </row>
    <row r="159" spans="1:12" x14ac:dyDescent="0.3">
      <c r="A159" s="3"/>
      <c r="B159" s="3"/>
      <c r="C159" s="2" t="s">
        <v>30</v>
      </c>
      <c r="D159" s="2" t="s">
        <v>31</v>
      </c>
      <c r="E159" s="4">
        <v>734.83</v>
      </c>
      <c r="F159" s="4">
        <v>841.25</v>
      </c>
      <c r="G159" s="4">
        <v>500</v>
      </c>
      <c r="H159" s="4">
        <v>500</v>
      </c>
      <c r="I159" s="4">
        <f t="shared" si="16"/>
        <v>68.042948709225257</v>
      </c>
      <c r="J159" s="4">
        <f t="shared" si="17"/>
        <v>59.435364041604757</v>
      </c>
      <c r="K159" s="4">
        <f t="shared" si="18"/>
        <v>68.042948709225257</v>
      </c>
      <c r="L159" s="4">
        <f t="shared" si="19"/>
        <v>59.435364041604757</v>
      </c>
    </row>
    <row r="160" spans="1:12" x14ac:dyDescent="0.3">
      <c r="A160" s="3"/>
      <c r="B160" s="3"/>
      <c r="C160" s="2" t="s">
        <v>32</v>
      </c>
      <c r="D160" s="2" t="s">
        <v>33</v>
      </c>
      <c r="E160" s="4">
        <v>171.7</v>
      </c>
      <c r="F160" s="4">
        <v>64.8</v>
      </c>
      <c r="G160" s="4">
        <v>200</v>
      </c>
      <c r="H160" s="4">
        <v>200</v>
      </c>
      <c r="I160" s="4">
        <f t="shared" si="16"/>
        <v>116.48223645894002</v>
      </c>
      <c r="J160" s="4">
        <f t="shared" si="17"/>
        <v>308.64197530864197</v>
      </c>
      <c r="K160" s="4">
        <f t="shared" si="18"/>
        <v>116.48223645894002</v>
      </c>
      <c r="L160" s="4">
        <f t="shared" si="19"/>
        <v>308.64197530864197</v>
      </c>
    </row>
    <row r="161" spans="1:12" x14ac:dyDescent="0.3">
      <c r="A161" s="3"/>
      <c r="B161" s="2" t="s">
        <v>34</v>
      </c>
      <c r="C161" s="3"/>
      <c r="D161" s="2" t="s">
        <v>35</v>
      </c>
      <c r="E161" s="4">
        <f>+E162+E163+E164+E165+E166+E167+E168+E169+E170+E171</f>
        <v>408.55</v>
      </c>
      <c r="F161" s="4">
        <f>+F162+F163+F164+F165+F166+F167+F168+F169+F170+F171</f>
        <v>191.5</v>
      </c>
      <c r="G161" s="4">
        <f>+G162+G163+G164+G165+G166+G167+G168+G169+G170+G171</f>
        <v>300</v>
      </c>
      <c r="H161" s="4">
        <f>+H162+H163+H164+H165+H166+H167+H168+H169+H170+H171</f>
        <v>100</v>
      </c>
      <c r="I161" s="4">
        <f t="shared" si="16"/>
        <v>73.430424672622678</v>
      </c>
      <c r="J161" s="4">
        <f t="shared" si="17"/>
        <v>156.65796344647521</v>
      </c>
      <c r="K161" s="4">
        <f t="shared" si="18"/>
        <v>24.476808224207563</v>
      </c>
      <c r="L161" s="4">
        <f t="shared" si="19"/>
        <v>52.219321148825074</v>
      </c>
    </row>
    <row r="162" spans="1:12" x14ac:dyDescent="0.3">
      <c r="A162" s="3"/>
      <c r="B162" s="3"/>
      <c r="C162" s="2" t="s">
        <v>36</v>
      </c>
      <c r="D162" s="2" t="s">
        <v>37</v>
      </c>
      <c r="E162" s="4">
        <v>78.02</v>
      </c>
      <c r="F162" s="4">
        <v>40</v>
      </c>
      <c r="G162" s="4">
        <v>100</v>
      </c>
      <c r="H162" s="4">
        <v>100</v>
      </c>
      <c r="I162" s="4">
        <f t="shared" si="16"/>
        <v>128.17226352217381</v>
      </c>
      <c r="J162" s="4">
        <f t="shared" si="17"/>
        <v>250</v>
      </c>
      <c r="K162" s="4">
        <f t="shared" si="18"/>
        <v>128.17226352217381</v>
      </c>
      <c r="L162" s="4">
        <f t="shared" si="19"/>
        <v>250</v>
      </c>
    </row>
    <row r="163" spans="1:12" x14ac:dyDescent="0.3">
      <c r="A163" s="3"/>
      <c r="B163" s="3"/>
      <c r="C163" s="2" t="s">
        <v>80</v>
      </c>
      <c r="D163" s="2" t="s">
        <v>81</v>
      </c>
      <c r="E163" s="4">
        <v>36.200000000000003</v>
      </c>
      <c r="F163" s="4">
        <v>0</v>
      </c>
      <c r="G163" s="4">
        <v>0</v>
      </c>
      <c r="H163" s="4">
        <v>0</v>
      </c>
      <c r="I163" s="4">
        <f t="shared" ref="I163:I185" si="20">IF(E163&lt;&gt;0,G163/E163*100,"-")</f>
        <v>0</v>
      </c>
      <c r="J163" s="4" t="str">
        <f t="shared" ref="J163:J185" si="21">IF(F163&lt;&gt;0,G163/F163*100,"-")</f>
        <v>-</v>
      </c>
      <c r="K163" s="4">
        <f t="shared" ref="K163:K185" si="22">IF(E163&lt;&gt;0,H163/E163*100,"-")</f>
        <v>0</v>
      </c>
      <c r="L163" s="4" t="str">
        <f t="shared" ref="L163:L185" si="23">IF(F163&lt;&gt;0,H163/F163*100,"-")</f>
        <v>-</v>
      </c>
    </row>
    <row r="164" spans="1:12" x14ac:dyDescent="0.3">
      <c r="A164" s="3"/>
      <c r="B164" s="3"/>
      <c r="C164" s="2" t="s">
        <v>82</v>
      </c>
      <c r="D164" s="2" t="s">
        <v>83</v>
      </c>
      <c r="E164" s="4">
        <v>98.3</v>
      </c>
      <c r="F164" s="4">
        <v>0</v>
      </c>
      <c r="G164" s="4">
        <v>0</v>
      </c>
      <c r="H164" s="4">
        <v>0</v>
      </c>
      <c r="I164" s="4">
        <f t="shared" si="20"/>
        <v>0</v>
      </c>
      <c r="J164" s="4" t="str">
        <f t="shared" si="21"/>
        <v>-</v>
      </c>
      <c r="K164" s="4">
        <f t="shared" si="22"/>
        <v>0</v>
      </c>
      <c r="L164" s="4" t="str">
        <f t="shared" si="23"/>
        <v>-</v>
      </c>
    </row>
    <row r="165" spans="1:12" x14ac:dyDescent="0.3">
      <c r="A165" s="3"/>
      <c r="B165" s="3"/>
      <c r="C165" s="2" t="s">
        <v>38</v>
      </c>
      <c r="D165" s="2" t="s">
        <v>39</v>
      </c>
      <c r="E165" s="4">
        <v>117.86</v>
      </c>
      <c r="F165" s="4">
        <v>0</v>
      </c>
      <c r="G165" s="4">
        <v>0</v>
      </c>
      <c r="H165" s="4">
        <v>0</v>
      </c>
      <c r="I165" s="4">
        <f t="shared" si="20"/>
        <v>0</v>
      </c>
      <c r="J165" s="4" t="str">
        <f t="shared" si="21"/>
        <v>-</v>
      </c>
      <c r="K165" s="4">
        <f t="shared" si="22"/>
        <v>0</v>
      </c>
      <c r="L165" s="4" t="str">
        <f t="shared" si="23"/>
        <v>-</v>
      </c>
    </row>
    <row r="166" spans="1:12" x14ac:dyDescent="0.3">
      <c r="A166" s="3"/>
      <c r="B166" s="3"/>
      <c r="C166" s="2" t="s">
        <v>72</v>
      </c>
      <c r="D166" s="2" t="s">
        <v>73</v>
      </c>
      <c r="E166" s="4">
        <v>37.89</v>
      </c>
      <c r="F166" s="4">
        <v>12</v>
      </c>
      <c r="G166" s="4">
        <v>0</v>
      </c>
      <c r="H166" s="4">
        <v>0</v>
      </c>
      <c r="I166" s="4">
        <f t="shared" si="20"/>
        <v>0</v>
      </c>
      <c r="J166" s="4">
        <f t="shared" si="21"/>
        <v>0</v>
      </c>
      <c r="K166" s="4">
        <f t="shared" si="22"/>
        <v>0</v>
      </c>
      <c r="L166" s="4">
        <f t="shared" si="23"/>
        <v>0</v>
      </c>
    </row>
    <row r="167" spans="1:12" x14ac:dyDescent="0.3">
      <c r="A167" s="3"/>
      <c r="B167" s="3"/>
      <c r="C167" s="2" t="s">
        <v>84</v>
      </c>
      <c r="D167" s="2" t="s">
        <v>85</v>
      </c>
      <c r="E167" s="4">
        <v>0</v>
      </c>
      <c r="F167" s="4">
        <v>40.200000000000003</v>
      </c>
      <c r="G167" s="4">
        <v>0</v>
      </c>
      <c r="H167" s="4">
        <v>0</v>
      </c>
      <c r="I167" s="4" t="str">
        <f t="shared" si="20"/>
        <v>-</v>
      </c>
      <c r="J167" s="4">
        <f t="shared" si="21"/>
        <v>0</v>
      </c>
      <c r="K167" s="4" t="str">
        <f t="shared" si="22"/>
        <v>-</v>
      </c>
      <c r="L167" s="4">
        <f t="shared" si="23"/>
        <v>0</v>
      </c>
    </row>
    <row r="168" spans="1:12" x14ac:dyDescent="0.3">
      <c r="A168" s="3"/>
      <c r="B168" s="3"/>
      <c r="C168" s="2" t="s">
        <v>40</v>
      </c>
      <c r="D168" s="2" t="s">
        <v>41</v>
      </c>
      <c r="E168" s="4">
        <v>16.8</v>
      </c>
      <c r="F168" s="4">
        <v>12</v>
      </c>
      <c r="G168" s="4">
        <v>0</v>
      </c>
      <c r="H168" s="4">
        <v>0</v>
      </c>
      <c r="I168" s="4">
        <f t="shared" si="20"/>
        <v>0</v>
      </c>
      <c r="J168" s="4">
        <f t="shared" si="21"/>
        <v>0</v>
      </c>
      <c r="K168" s="4">
        <f t="shared" si="22"/>
        <v>0</v>
      </c>
      <c r="L168" s="4">
        <f t="shared" si="23"/>
        <v>0</v>
      </c>
    </row>
    <row r="169" spans="1:12" x14ac:dyDescent="0.3">
      <c r="A169" s="3"/>
      <c r="B169" s="3"/>
      <c r="C169" s="2" t="s">
        <v>86</v>
      </c>
      <c r="D169" s="2" t="s">
        <v>87</v>
      </c>
      <c r="E169" s="4">
        <v>0</v>
      </c>
      <c r="F169" s="4">
        <v>23.5</v>
      </c>
      <c r="G169" s="4">
        <v>200</v>
      </c>
      <c r="H169" s="4">
        <v>0</v>
      </c>
      <c r="I169" s="4" t="str">
        <f t="shared" si="20"/>
        <v>-</v>
      </c>
      <c r="J169" s="4">
        <f t="shared" si="21"/>
        <v>851.063829787234</v>
      </c>
      <c r="K169" s="4" t="str">
        <f t="shared" si="22"/>
        <v>-</v>
      </c>
      <c r="L169" s="4">
        <f t="shared" si="23"/>
        <v>0</v>
      </c>
    </row>
    <row r="170" spans="1:12" x14ac:dyDescent="0.3">
      <c r="A170" s="3"/>
      <c r="B170" s="3"/>
      <c r="C170" s="2" t="s">
        <v>88</v>
      </c>
      <c r="D170" s="2" t="s">
        <v>89</v>
      </c>
      <c r="E170" s="4">
        <v>23.48</v>
      </c>
      <c r="F170" s="4">
        <v>0</v>
      </c>
      <c r="G170" s="4">
        <v>0</v>
      </c>
      <c r="H170" s="4">
        <v>0</v>
      </c>
      <c r="I170" s="4">
        <f t="shared" si="20"/>
        <v>0</v>
      </c>
      <c r="J170" s="4" t="str">
        <f t="shared" si="21"/>
        <v>-</v>
      </c>
      <c r="K170" s="4">
        <f t="shared" si="22"/>
        <v>0</v>
      </c>
      <c r="L170" s="4" t="str">
        <f t="shared" si="23"/>
        <v>-</v>
      </c>
    </row>
    <row r="171" spans="1:12" x14ac:dyDescent="0.3">
      <c r="A171" s="3"/>
      <c r="B171" s="3"/>
      <c r="C171" s="2" t="s">
        <v>90</v>
      </c>
      <c r="D171" s="2" t="s">
        <v>91</v>
      </c>
      <c r="E171" s="4">
        <v>0</v>
      </c>
      <c r="F171" s="4">
        <v>63.8</v>
      </c>
      <c r="G171" s="4">
        <v>0</v>
      </c>
      <c r="H171" s="4">
        <v>0</v>
      </c>
      <c r="I171" s="4" t="str">
        <f t="shared" si="20"/>
        <v>-</v>
      </c>
      <c r="J171" s="4">
        <f t="shared" si="21"/>
        <v>0</v>
      </c>
      <c r="K171" s="4" t="str">
        <f t="shared" si="22"/>
        <v>-</v>
      </c>
      <c r="L171" s="4">
        <f t="shared" si="23"/>
        <v>0</v>
      </c>
    </row>
    <row r="172" spans="1:12" x14ac:dyDescent="0.3">
      <c r="A172" s="3"/>
      <c r="B172" s="2" t="s">
        <v>74</v>
      </c>
      <c r="C172" s="3"/>
      <c r="D172" s="2" t="s">
        <v>75</v>
      </c>
      <c r="E172" s="4">
        <f>+E173+E174+E175+E176+E177+E178</f>
        <v>872.24</v>
      </c>
      <c r="F172" s="4">
        <f>+F173+F174+F175+F176+F177+F178</f>
        <v>297.70999999999998</v>
      </c>
      <c r="G172" s="4">
        <f>+G173+G174+G175+G176+G177+G178</f>
        <v>1450</v>
      </c>
      <c r="H172" s="4">
        <f>+H173+H174+H175+H176+H177+H178</f>
        <v>1450</v>
      </c>
      <c r="I172" s="4">
        <f t="shared" si="20"/>
        <v>166.238649912868</v>
      </c>
      <c r="J172" s="4">
        <f t="shared" si="21"/>
        <v>487.05115716636999</v>
      </c>
      <c r="K172" s="4">
        <f t="shared" si="22"/>
        <v>166.238649912868</v>
      </c>
      <c r="L172" s="4">
        <f t="shared" si="23"/>
        <v>487.05115716636999</v>
      </c>
    </row>
    <row r="173" spans="1:12" x14ac:dyDescent="0.3">
      <c r="A173" s="3"/>
      <c r="B173" s="3"/>
      <c r="C173" s="2" t="s">
        <v>94</v>
      </c>
      <c r="D173" s="2" t="s">
        <v>95</v>
      </c>
      <c r="E173" s="4">
        <v>9</v>
      </c>
      <c r="F173" s="4">
        <v>0</v>
      </c>
      <c r="G173" s="4">
        <v>0</v>
      </c>
      <c r="H173" s="4">
        <v>0</v>
      </c>
      <c r="I173" s="4">
        <f t="shared" si="20"/>
        <v>0</v>
      </c>
      <c r="J173" s="4" t="str">
        <f t="shared" si="21"/>
        <v>-</v>
      </c>
      <c r="K173" s="4">
        <f t="shared" si="22"/>
        <v>0</v>
      </c>
      <c r="L173" s="4" t="str">
        <f t="shared" si="23"/>
        <v>-</v>
      </c>
    </row>
    <row r="174" spans="1:12" x14ac:dyDescent="0.3">
      <c r="A174" s="3"/>
      <c r="B174" s="3"/>
      <c r="C174" s="2" t="s">
        <v>96</v>
      </c>
      <c r="D174" s="2" t="s">
        <v>97</v>
      </c>
      <c r="E174" s="4">
        <v>0</v>
      </c>
      <c r="F174" s="4">
        <v>35.39</v>
      </c>
      <c r="G174" s="4">
        <v>0</v>
      </c>
      <c r="H174" s="4">
        <v>0</v>
      </c>
      <c r="I174" s="4" t="str">
        <f t="shared" si="20"/>
        <v>-</v>
      </c>
      <c r="J174" s="4">
        <f t="shared" si="21"/>
        <v>0</v>
      </c>
      <c r="K174" s="4" t="str">
        <f t="shared" si="22"/>
        <v>-</v>
      </c>
      <c r="L174" s="4">
        <f t="shared" si="23"/>
        <v>0</v>
      </c>
    </row>
    <row r="175" spans="1:12" x14ac:dyDescent="0.3">
      <c r="A175" s="3"/>
      <c r="B175" s="3"/>
      <c r="C175" s="2" t="s">
        <v>76</v>
      </c>
      <c r="D175" s="2" t="s">
        <v>77</v>
      </c>
      <c r="E175" s="4">
        <v>824.17</v>
      </c>
      <c r="F175" s="4">
        <v>0</v>
      </c>
      <c r="G175" s="4">
        <v>0</v>
      </c>
      <c r="H175" s="4">
        <v>0</v>
      </c>
      <c r="I175" s="4">
        <f t="shared" si="20"/>
        <v>0</v>
      </c>
      <c r="J175" s="4" t="str">
        <f t="shared" si="21"/>
        <v>-</v>
      </c>
      <c r="K175" s="4">
        <f t="shared" si="22"/>
        <v>0</v>
      </c>
      <c r="L175" s="4" t="str">
        <f t="shared" si="23"/>
        <v>-</v>
      </c>
    </row>
    <row r="176" spans="1:12" x14ac:dyDescent="0.3">
      <c r="A176" s="3"/>
      <c r="B176" s="3"/>
      <c r="C176" s="2" t="s">
        <v>98</v>
      </c>
      <c r="D176" s="2" t="s">
        <v>99</v>
      </c>
      <c r="E176" s="4">
        <v>39.07</v>
      </c>
      <c r="F176" s="4">
        <v>68.599999999999994</v>
      </c>
      <c r="G176" s="4">
        <v>0</v>
      </c>
      <c r="H176" s="4">
        <v>0</v>
      </c>
      <c r="I176" s="4">
        <f t="shared" si="20"/>
        <v>0</v>
      </c>
      <c r="J176" s="4">
        <f t="shared" si="21"/>
        <v>0</v>
      </c>
      <c r="K176" s="4">
        <f t="shared" si="22"/>
        <v>0</v>
      </c>
      <c r="L176" s="4">
        <f t="shared" si="23"/>
        <v>0</v>
      </c>
    </row>
    <row r="177" spans="1:12" x14ac:dyDescent="0.3">
      <c r="A177" s="3"/>
      <c r="B177" s="3"/>
      <c r="C177" s="2" t="s">
        <v>100</v>
      </c>
      <c r="D177" s="2" t="s">
        <v>101</v>
      </c>
      <c r="E177" s="4">
        <v>0</v>
      </c>
      <c r="F177" s="4">
        <v>193.72</v>
      </c>
      <c r="G177" s="4">
        <v>250</v>
      </c>
      <c r="H177" s="4">
        <v>250</v>
      </c>
      <c r="I177" s="4" t="str">
        <f t="shared" si="20"/>
        <v>-</v>
      </c>
      <c r="J177" s="4">
        <f t="shared" si="21"/>
        <v>129.05224034689243</v>
      </c>
      <c r="K177" s="4" t="str">
        <f t="shared" si="22"/>
        <v>-</v>
      </c>
      <c r="L177" s="4">
        <f t="shared" si="23"/>
        <v>129.05224034689243</v>
      </c>
    </row>
    <row r="178" spans="1:12" x14ac:dyDescent="0.3">
      <c r="A178" s="3"/>
      <c r="B178" s="3"/>
      <c r="C178" s="2" t="s">
        <v>110</v>
      </c>
      <c r="D178" s="2" t="s">
        <v>111</v>
      </c>
      <c r="E178" s="4">
        <v>0</v>
      </c>
      <c r="F178" s="4">
        <v>0</v>
      </c>
      <c r="G178" s="4">
        <v>1200</v>
      </c>
      <c r="H178" s="4">
        <v>1200</v>
      </c>
      <c r="I178" s="4" t="str">
        <f t="shared" si="20"/>
        <v>-</v>
      </c>
      <c r="J178" s="4" t="str">
        <f t="shared" si="21"/>
        <v>-</v>
      </c>
      <c r="K178" s="4" t="str">
        <f t="shared" si="22"/>
        <v>-</v>
      </c>
      <c r="L178" s="4" t="str">
        <f t="shared" si="23"/>
        <v>-</v>
      </c>
    </row>
    <row r="179" spans="1:12" x14ac:dyDescent="0.3">
      <c r="A179" s="3"/>
      <c r="B179" s="2" t="s">
        <v>42</v>
      </c>
      <c r="C179" s="3"/>
      <c r="D179" s="2" t="s">
        <v>43</v>
      </c>
      <c r="E179" s="4">
        <f>+E180+E181+E182+E183+E184+E185</f>
        <v>95.759999999999991</v>
      </c>
      <c r="F179" s="4">
        <f>+F180+F181+F182+F183+F184+F185</f>
        <v>29.94</v>
      </c>
      <c r="G179" s="4">
        <f>+G180+G181+G182+G183+G184+G185</f>
        <v>1020</v>
      </c>
      <c r="H179" s="4">
        <f>+H180+H181+H182+H183+H184+H185</f>
        <v>1020</v>
      </c>
      <c r="I179" s="4">
        <f t="shared" si="20"/>
        <v>1065.1629072681706</v>
      </c>
      <c r="J179" s="4">
        <f t="shared" si="21"/>
        <v>3406.8136272545089</v>
      </c>
      <c r="K179" s="4">
        <f t="shared" si="22"/>
        <v>1065.1629072681706</v>
      </c>
      <c r="L179" s="4">
        <f t="shared" si="23"/>
        <v>3406.8136272545089</v>
      </c>
    </row>
    <row r="180" spans="1:12" x14ac:dyDescent="0.3">
      <c r="A180" s="3"/>
      <c r="B180" s="3"/>
      <c r="C180" s="2" t="s">
        <v>44</v>
      </c>
      <c r="D180" s="2" t="s">
        <v>45</v>
      </c>
      <c r="E180" s="4">
        <v>15.1</v>
      </c>
      <c r="F180" s="4">
        <v>12</v>
      </c>
      <c r="G180" s="4">
        <v>200</v>
      </c>
      <c r="H180" s="4">
        <v>200</v>
      </c>
      <c r="I180" s="4">
        <f t="shared" si="20"/>
        <v>1324.5033112582782</v>
      </c>
      <c r="J180" s="4">
        <f t="shared" si="21"/>
        <v>1666.6666666666667</v>
      </c>
      <c r="K180" s="4">
        <f t="shared" si="22"/>
        <v>1324.5033112582782</v>
      </c>
      <c r="L180" s="4">
        <f t="shared" si="23"/>
        <v>1666.6666666666667</v>
      </c>
    </row>
    <row r="181" spans="1:12" x14ac:dyDescent="0.3">
      <c r="A181" s="3"/>
      <c r="B181" s="3"/>
      <c r="C181" s="2" t="s">
        <v>46</v>
      </c>
      <c r="D181" s="2" t="s">
        <v>47</v>
      </c>
      <c r="E181" s="4">
        <v>15.66</v>
      </c>
      <c r="F181" s="4">
        <v>5.44</v>
      </c>
      <c r="G181" s="4">
        <v>200</v>
      </c>
      <c r="H181" s="4">
        <v>200</v>
      </c>
      <c r="I181" s="4">
        <f t="shared" si="20"/>
        <v>1277.139208173691</v>
      </c>
      <c r="J181" s="4">
        <f t="shared" si="21"/>
        <v>3676.4705882352941</v>
      </c>
      <c r="K181" s="4">
        <f t="shared" si="22"/>
        <v>1277.139208173691</v>
      </c>
      <c r="L181" s="4">
        <f t="shared" si="23"/>
        <v>3676.4705882352941</v>
      </c>
    </row>
    <row r="182" spans="1:12" x14ac:dyDescent="0.3">
      <c r="A182" s="3"/>
      <c r="B182" s="3"/>
      <c r="C182" s="2" t="s">
        <v>50</v>
      </c>
      <c r="D182" s="2" t="s">
        <v>51</v>
      </c>
      <c r="E182" s="4">
        <v>2.9</v>
      </c>
      <c r="F182" s="4">
        <v>10</v>
      </c>
      <c r="G182" s="4">
        <v>20</v>
      </c>
      <c r="H182" s="4">
        <v>20</v>
      </c>
      <c r="I182" s="4">
        <f t="shared" si="20"/>
        <v>689.65517241379314</v>
      </c>
      <c r="J182" s="4">
        <f t="shared" si="21"/>
        <v>200</v>
      </c>
      <c r="K182" s="4">
        <f t="shared" si="22"/>
        <v>689.65517241379314</v>
      </c>
      <c r="L182" s="4">
        <f t="shared" si="23"/>
        <v>200</v>
      </c>
    </row>
    <row r="183" spans="1:12" x14ac:dyDescent="0.3">
      <c r="A183" s="3"/>
      <c r="B183" s="3"/>
      <c r="C183" s="2" t="s">
        <v>52</v>
      </c>
      <c r="D183" s="2" t="s">
        <v>53</v>
      </c>
      <c r="E183" s="4">
        <v>54.8</v>
      </c>
      <c r="F183" s="4">
        <v>2.5</v>
      </c>
      <c r="G183" s="4">
        <v>100</v>
      </c>
      <c r="H183" s="4">
        <v>100</v>
      </c>
      <c r="I183" s="4">
        <f t="shared" si="20"/>
        <v>182.48175182481751</v>
      </c>
      <c r="J183" s="4">
        <f t="shared" si="21"/>
        <v>4000</v>
      </c>
      <c r="K183" s="4">
        <f t="shared" si="22"/>
        <v>182.48175182481751</v>
      </c>
      <c r="L183" s="4">
        <f t="shared" si="23"/>
        <v>4000</v>
      </c>
    </row>
    <row r="184" spans="1:12" x14ac:dyDescent="0.3">
      <c r="A184" s="3"/>
      <c r="B184" s="3"/>
      <c r="C184" s="2" t="s">
        <v>54</v>
      </c>
      <c r="D184" s="2" t="s">
        <v>55</v>
      </c>
      <c r="E184" s="4">
        <v>7.3</v>
      </c>
      <c r="F184" s="4">
        <v>0</v>
      </c>
      <c r="G184" s="4">
        <v>0</v>
      </c>
      <c r="H184" s="4">
        <v>0</v>
      </c>
      <c r="I184" s="4">
        <f t="shared" si="20"/>
        <v>0</v>
      </c>
      <c r="J184" s="4" t="str">
        <f t="shared" si="21"/>
        <v>-</v>
      </c>
      <c r="K184" s="4">
        <f t="shared" si="22"/>
        <v>0</v>
      </c>
      <c r="L184" s="4" t="str">
        <f t="shared" si="23"/>
        <v>-</v>
      </c>
    </row>
    <row r="185" spans="1:12" x14ac:dyDescent="0.3">
      <c r="A185" s="3"/>
      <c r="B185" s="3"/>
      <c r="C185" s="2" t="s">
        <v>56</v>
      </c>
      <c r="D185" s="2" t="s">
        <v>57</v>
      </c>
      <c r="E185" s="4">
        <v>0</v>
      </c>
      <c r="F185" s="4">
        <v>0</v>
      </c>
      <c r="G185" s="4">
        <v>500</v>
      </c>
      <c r="H185" s="4">
        <v>500</v>
      </c>
      <c r="I185" s="4" t="str">
        <f t="shared" si="20"/>
        <v>-</v>
      </c>
      <c r="J185" s="4" t="str">
        <f t="shared" si="21"/>
        <v>-</v>
      </c>
      <c r="K185" s="4" t="str">
        <f t="shared" si="22"/>
        <v>-</v>
      </c>
      <c r="L185" s="4" t="str">
        <f t="shared" si="23"/>
        <v>-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Alenka TOVORNIK</dc:creator>
  <cp:lastModifiedBy>Tea URŠIČ</cp:lastModifiedBy>
  <dcterms:created xsi:type="dcterms:W3CDTF">2025-04-04T10:23:14Z</dcterms:created>
  <dcterms:modified xsi:type="dcterms:W3CDTF">2025-04-10T11:44:49Z</dcterms:modified>
</cp:coreProperties>
</file>