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EJE MESTNEGA SVETA - MANDAT 2022 - 2026\SEJE MESTNEGA SVETA\REDNE SEJE\24. REDNA SEJA (24.4.2025)\PRORAČUN\"/>
    </mc:Choice>
  </mc:AlternateContent>
  <bookViews>
    <workbookView xWindow="0" yWindow="0" windowWidth="30432" windowHeight="1684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6" i="1" l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92" i="1"/>
  <c r="K92" i="1"/>
  <c r="J92" i="1"/>
  <c r="I92" i="1"/>
  <c r="L91" i="1"/>
  <c r="K91" i="1"/>
  <c r="J91" i="1"/>
  <c r="I91" i="1"/>
  <c r="H90" i="1"/>
  <c r="G90" i="1"/>
  <c r="F90" i="1"/>
  <c r="L90" i="1" s="1"/>
  <c r="E90" i="1"/>
  <c r="L89" i="1"/>
  <c r="K89" i="1"/>
  <c r="J89" i="1"/>
  <c r="I89" i="1"/>
  <c r="L88" i="1"/>
  <c r="K88" i="1"/>
  <c r="J88" i="1"/>
  <c r="I88" i="1"/>
  <c r="H87" i="1"/>
  <c r="G87" i="1"/>
  <c r="F87" i="1"/>
  <c r="L87" i="1" s="1"/>
  <c r="E87" i="1"/>
  <c r="L86" i="1"/>
  <c r="K86" i="1"/>
  <c r="J86" i="1"/>
  <c r="I86" i="1"/>
  <c r="L85" i="1"/>
  <c r="K85" i="1"/>
  <c r="J85" i="1"/>
  <c r="I85" i="1"/>
  <c r="H84" i="1"/>
  <c r="G84" i="1"/>
  <c r="F84" i="1"/>
  <c r="L84" i="1" s="1"/>
  <c r="E84" i="1"/>
  <c r="L82" i="1"/>
  <c r="K82" i="1"/>
  <c r="J82" i="1"/>
  <c r="I82" i="1"/>
  <c r="H81" i="1"/>
  <c r="G81" i="1"/>
  <c r="F81" i="1"/>
  <c r="L81" i="1" s="1"/>
  <c r="E81" i="1"/>
  <c r="K81" i="1" s="1"/>
  <c r="L80" i="1"/>
  <c r="K80" i="1"/>
  <c r="J80" i="1"/>
  <c r="I80" i="1"/>
  <c r="L79" i="1"/>
  <c r="K79" i="1"/>
  <c r="J79" i="1"/>
  <c r="I79" i="1"/>
  <c r="H78" i="1"/>
  <c r="H77" i="1" s="1"/>
  <c r="G78" i="1"/>
  <c r="G77" i="1" s="1"/>
  <c r="F78" i="1"/>
  <c r="L78" i="1" s="1"/>
  <c r="E78" i="1"/>
  <c r="K78" i="1" s="1"/>
  <c r="L76" i="1"/>
  <c r="K76" i="1"/>
  <c r="J76" i="1"/>
  <c r="I76" i="1"/>
  <c r="L75" i="1"/>
  <c r="K75" i="1"/>
  <c r="J75" i="1"/>
  <c r="I75" i="1"/>
  <c r="H74" i="1"/>
  <c r="G74" i="1"/>
  <c r="F74" i="1"/>
  <c r="E74" i="1"/>
  <c r="L73" i="1"/>
  <c r="K73" i="1"/>
  <c r="J73" i="1"/>
  <c r="I73" i="1"/>
  <c r="H72" i="1"/>
  <c r="G72" i="1"/>
  <c r="F72" i="1"/>
  <c r="L72" i="1" s="1"/>
  <c r="E72" i="1"/>
  <c r="I72" i="1" s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H66" i="1"/>
  <c r="G66" i="1"/>
  <c r="F66" i="1"/>
  <c r="E66" i="1"/>
  <c r="I66" i="1" s="1"/>
  <c r="L65" i="1"/>
  <c r="K65" i="1"/>
  <c r="J65" i="1"/>
  <c r="I65" i="1"/>
  <c r="L64" i="1"/>
  <c r="K64" i="1"/>
  <c r="J64" i="1"/>
  <c r="I64" i="1"/>
  <c r="H63" i="1"/>
  <c r="G63" i="1"/>
  <c r="F63" i="1"/>
  <c r="E63" i="1"/>
  <c r="K63" i="1" s="1"/>
  <c r="L62" i="1"/>
  <c r="K62" i="1"/>
  <c r="J62" i="1"/>
  <c r="I62" i="1"/>
  <c r="H61" i="1"/>
  <c r="G61" i="1"/>
  <c r="F61" i="1"/>
  <c r="L61" i="1" s="1"/>
  <c r="E61" i="1"/>
  <c r="K61" i="1" s="1"/>
  <c r="L60" i="1"/>
  <c r="K60" i="1"/>
  <c r="J60" i="1"/>
  <c r="I60" i="1"/>
  <c r="H59" i="1"/>
  <c r="G59" i="1"/>
  <c r="F59" i="1"/>
  <c r="L59" i="1" s="1"/>
  <c r="E59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52" i="1"/>
  <c r="K52" i="1"/>
  <c r="J52" i="1"/>
  <c r="I52" i="1"/>
  <c r="H51" i="1"/>
  <c r="G51" i="1"/>
  <c r="F51" i="1"/>
  <c r="L51" i="1" s="1"/>
  <c r="E51" i="1"/>
  <c r="L50" i="1"/>
  <c r="K50" i="1"/>
  <c r="J50" i="1"/>
  <c r="I50" i="1"/>
  <c r="L49" i="1"/>
  <c r="K49" i="1"/>
  <c r="J49" i="1"/>
  <c r="I49" i="1"/>
  <c r="H48" i="1"/>
  <c r="G48" i="1"/>
  <c r="F48" i="1"/>
  <c r="L48" i="1" s="1"/>
  <c r="E48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1" i="1"/>
  <c r="K41" i="1"/>
  <c r="J41" i="1"/>
  <c r="I41" i="1"/>
  <c r="L40" i="1"/>
  <c r="K40" i="1"/>
  <c r="J40" i="1"/>
  <c r="I40" i="1"/>
  <c r="H39" i="1"/>
  <c r="G39" i="1"/>
  <c r="F39" i="1"/>
  <c r="E39" i="1"/>
  <c r="L38" i="1"/>
  <c r="K38" i="1"/>
  <c r="J38" i="1"/>
  <c r="I38" i="1"/>
  <c r="L37" i="1"/>
  <c r="K37" i="1"/>
  <c r="J37" i="1"/>
  <c r="I37" i="1"/>
  <c r="L36" i="1"/>
  <c r="K36" i="1"/>
  <c r="J36" i="1"/>
  <c r="I36" i="1"/>
  <c r="H35" i="1"/>
  <c r="G35" i="1"/>
  <c r="F35" i="1"/>
  <c r="E35" i="1"/>
  <c r="K35" i="1" s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H30" i="1"/>
  <c r="G30" i="1"/>
  <c r="F30" i="1"/>
  <c r="L30" i="1" s="1"/>
  <c r="E30" i="1"/>
  <c r="K30" i="1" s="1"/>
  <c r="L29" i="1"/>
  <c r="K29" i="1"/>
  <c r="J29" i="1"/>
  <c r="I29" i="1"/>
  <c r="L28" i="1"/>
  <c r="K28" i="1"/>
  <c r="J28" i="1"/>
  <c r="I28" i="1"/>
  <c r="H27" i="1"/>
  <c r="G27" i="1"/>
  <c r="F27" i="1"/>
  <c r="E27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H19" i="1"/>
  <c r="G19" i="1"/>
  <c r="F19" i="1"/>
  <c r="E19" i="1"/>
  <c r="L18" i="1"/>
  <c r="K18" i="1"/>
  <c r="J18" i="1"/>
  <c r="I18" i="1"/>
  <c r="H17" i="1"/>
  <c r="G17" i="1"/>
  <c r="F17" i="1"/>
  <c r="E17" i="1"/>
  <c r="I17" i="1" s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L10" i="1"/>
  <c r="K10" i="1"/>
  <c r="J10" i="1"/>
  <c r="I10" i="1"/>
  <c r="L9" i="1"/>
  <c r="K9" i="1"/>
  <c r="J9" i="1"/>
  <c r="I9" i="1"/>
  <c r="H8" i="1"/>
  <c r="G8" i="1"/>
  <c r="F8" i="1"/>
  <c r="E8" i="1"/>
  <c r="L7" i="1"/>
  <c r="K7" i="1"/>
  <c r="J7" i="1"/>
  <c r="I7" i="1"/>
  <c r="L6" i="1"/>
  <c r="K6" i="1"/>
  <c r="J6" i="1"/>
  <c r="I6" i="1"/>
  <c r="H5" i="1"/>
  <c r="G5" i="1"/>
  <c r="F5" i="1"/>
  <c r="E5" i="1"/>
  <c r="H47" i="1" l="1"/>
  <c r="H46" i="1" s="1"/>
  <c r="K46" i="1" s="1"/>
  <c r="H71" i="1"/>
  <c r="K8" i="1"/>
  <c r="K27" i="1"/>
  <c r="E77" i="1"/>
  <c r="K5" i="1"/>
  <c r="F71" i="1"/>
  <c r="F77" i="1"/>
  <c r="L19" i="1"/>
  <c r="L35" i="1"/>
  <c r="L63" i="1"/>
  <c r="L66" i="1"/>
  <c r="L5" i="1"/>
  <c r="L17" i="1"/>
  <c r="L27" i="1"/>
  <c r="L39" i="1"/>
  <c r="K74" i="1"/>
  <c r="K77" i="1"/>
  <c r="K84" i="1"/>
  <c r="K87" i="1"/>
  <c r="K90" i="1"/>
  <c r="L77" i="1"/>
  <c r="G71" i="1"/>
  <c r="J71" i="1" s="1"/>
  <c r="G83" i="1"/>
  <c r="L71" i="1"/>
  <c r="K48" i="1"/>
  <c r="I51" i="1"/>
  <c r="I59" i="1"/>
  <c r="H83" i="1"/>
  <c r="G47" i="1"/>
  <c r="G46" i="1" s="1"/>
  <c r="F83" i="1"/>
  <c r="L83" i="1" s="1"/>
  <c r="E83" i="1"/>
  <c r="I83" i="1" s="1"/>
  <c r="J90" i="1"/>
  <c r="I90" i="1"/>
  <c r="J87" i="1"/>
  <c r="I87" i="1"/>
  <c r="J84" i="1"/>
  <c r="I84" i="1"/>
  <c r="J81" i="1"/>
  <c r="I81" i="1"/>
  <c r="J78" i="1"/>
  <c r="I78" i="1"/>
  <c r="J77" i="1"/>
  <c r="I77" i="1"/>
  <c r="J74" i="1"/>
  <c r="L74" i="1"/>
  <c r="E71" i="1"/>
  <c r="K71" i="1" s="1"/>
  <c r="I74" i="1"/>
  <c r="J72" i="1"/>
  <c r="K72" i="1"/>
  <c r="K66" i="1"/>
  <c r="J66" i="1"/>
  <c r="H58" i="1"/>
  <c r="H57" i="1" s="1"/>
  <c r="G58" i="1"/>
  <c r="F58" i="1"/>
  <c r="L58" i="1" s="1"/>
  <c r="J63" i="1"/>
  <c r="I63" i="1"/>
  <c r="E58" i="1"/>
  <c r="J61" i="1"/>
  <c r="I61" i="1"/>
  <c r="J59" i="1"/>
  <c r="K59" i="1"/>
  <c r="F47" i="1"/>
  <c r="E47" i="1"/>
  <c r="E46" i="1" s="1"/>
  <c r="I46" i="1" s="1"/>
  <c r="J51" i="1"/>
  <c r="K51" i="1"/>
  <c r="J48" i="1"/>
  <c r="F46" i="1"/>
  <c r="L46" i="1" s="1"/>
  <c r="I48" i="1"/>
  <c r="I39" i="1"/>
  <c r="J39" i="1"/>
  <c r="K39" i="1"/>
  <c r="H26" i="1"/>
  <c r="G26" i="1"/>
  <c r="J35" i="1"/>
  <c r="I35" i="1"/>
  <c r="F26" i="1"/>
  <c r="E26" i="1"/>
  <c r="J30" i="1"/>
  <c r="I30" i="1"/>
  <c r="J27" i="1"/>
  <c r="I27" i="1"/>
  <c r="K19" i="1"/>
  <c r="H4" i="1"/>
  <c r="G4" i="1"/>
  <c r="J19" i="1"/>
  <c r="I19" i="1"/>
  <c r="J17" i="1"/>
  <c r="K17" i="1"/>
  <c r="L8" i="1"/>
  <c r="J8" i="1"/>
  <c r="I8" i="1"/>
  <c r="F4" i="1"/>
  <c r="E4" i="1"/>
  <c r="J5" i="1"/>
  <c r="I5" i="1"/>
  <c r="L47" i="1" l="1"/>
  <c r="K47" i="1"/>
  <c r="F57" i="1"/>
  <c r="I47" i="1"/>
  <c r="J83" i="1"/>
  <c r="E57" i="1"/>
  <c r="K57" i="1" s="1"/>
  <c r="I26" i="1"/>
  <c r="J47" i="1"/>
  <c r="K83" i="1"/>
  <c r="I71" i="1"/>
  <c r="G57" i="1"/>
  <c r="J57" i="1" s="1"/>
  <c r="L26" i="1"/>
  <c r="J46" i="1"/>
  <c r="L4" i="1"/>
  <c r="L57" i="1"/>
  <c r="J58" i="1"/>
  <c r="K58" i="1"/>
  <c r="I58" i="1"/>
  <c r="H3" i="1"/>
  <c r="G3" i="1"/>
  <c r="J26" i="1"/>
  <c r="E3" i="1"/>
  <c r="K26" i="1"/>
  <c r="F3" i="1"/>
  <c r="J4" i="1"/>
  <c r="I4" i="1"/>
  <c r="K4" i="1"/>
  <c r="I3" i="1" l="1"/>
  <c r="K3" i="1"/>
  <c r="I57" i="1"/>
  <c r="J3" i="1"/>
  <c r="L3" i="1"/>
</calcChain>
</file>

<file path=xl/sharedStrings.xml><?xml version="1.0" encoding="utf-8"?>
<sst xmlns="http://schemas.openxmlformats.org/spreadsheetml/2006/main" count="200" uniqueCount="76">
  <si>
    <t>Konto</t>
  </si>
  <si>
    <t>PU</t>
  </si>
  <si>
    <t>PP</t>
  </si>
  <si>
    <t>Opis</t>
  </si>
  <si>
    <t>Indeks 7:5</t>
  </si>
  <si>
    <t>Indeks 7:6</t>
  </si>
  <si>
    <t>Indeks 8:5</t>
  </si>
  <si>
    <t>Indeks 8:6</t>
  </si>
  <si>
    <t>4003</t>
  </si>
  <si>
    <t>Sredstva za delovno uspešnost</t>
  </si>
  <si>
    <t>400301</t>
  </si>
  <si>
    <t>Sredstva za redno delovno uspešnost</t>
  </si>
  <si>
    <t>0403</t>
  </si>
  <si>
    <t>Urad za finance in proračun</t>
  </si>
  <si>
    <t>111701</t>
  </si>
  <si>
    <t>Plače, prispevki in dodatki zaposlenih v MU</t>
  </si>
  <si>
    <t>111702</t>
  </si>
  <si>
    <t>Plače, prispevki in dodatki zaposlenih  v MČ in KS</t>
  </si>
  <si>
    <t>0412</t>
  </si>
  <si>
    <t>Služba za razvojne projekte in investicije</t>
  </si>
  <si>
    <t>222422</t>
  </si>
  <si>
    <t>TRIBUTE</t>
  </si>
  <si>
    <t>222425</t>
  </si>
  <si>
    <t>CLIMABOROUGH</t>
  </si>
  <si>
    <t>222426</t>
  </si>
  <si>
    <t>GRETA</t>
  </si>
  <si>
    <t>222427</t>
  </si>
  <si>
    <t>MISSION CE CLIMATE</t>
  </si>
  <si>
    <t>222428</t>
  </si>
  <si>
    <t>READY4HEAT</t>
  </si>
  <si>
    <t>222429</t>
  </si>
  <si>
    <t>SMILE</t>
  </si>
  <si>
    <t>222430</t>
  </si>
  <si>
    <t>DANOVA NEXT</t>
  </si>
  <si>
    <t>222431</t>
  </si>
  <si>
    <t>MISSION</t>
  </si>
  <si>
    <t>0413</t>
  </si>
  <si>
    <t>Urad za komunalo, promet in prostor</t>
  </si>
  <si>
    <t>512304</t>
  </si>
  <si>
    <t>MULTI - E</t>
  </si>
  <si>
    <t>0505</t>
  </si>
  <si>
    <t>Skupna občinska uprava Maribor</t>
  </si>
  <si>
    <t>111804</t>
  </si>
  <si>
    <t>Plače, prispevki in dodatki zaposlenih - Medobčinska inšpekcija</t>
  </si>
  <si>
    <t>111805</t>
  </si>
  <si>
    <t>Plače, prispevki in dodatki zaposlenih - Medobčinsko redarstvo</t>
  </si>
  <si>
    <t>111806</t>
  </si>
  <si>
    <t>Plače, prispevki in dodatki zaposlenih - Skupna služba varstva okolja</t>
  </si>
  <si>
    <t>111809</t>
  </si>
  <si>
    <t>Plače, prispevki in dodatki zaposlenih - Skupna notranjerevizijska služba</t>
  </si>
  <si>
    <t>111811</t>
  </si>
  <si>
    <t>Plače, prispevki in dodatki zaposlenih - Skupna služba urejanja prostora</t>
  </si>
  <si>
    <t>111812</t>
  </si>
  <si>
    <t>Plače, prispevki in dodatki zaposlenih - Skupna služba civilne zaščite</t>
  </si>
  <si>
    <t>400302</t>
  </si>
  <si>
    <t>Sr.za del.uspe.iz poveč.obs.dela pri opr.rednih del.nalog</t>
  </si>
  <si>
    <t>512306</t>
  </si>
  <si>
    <t>CE4CE - hranilniki energije JMPP</t>
  </si>
  <si>
    <t>512308</t>
  </si>
  <si>
    <t>E-MED</t>
  </si>
  <si>
    <t>4004</t>
  </si>
  <si>
    <t>Sredstva za nadurno delo</t>
  </si>
  <si>
    <t>400400</t>
  </si>
  <si>
    <t>4009</t>
  </si>
  <si>
    <t>Drugi izdatki zaposlenim</t>
  </si>
  <si>
    <t>400900</t>
  </si>
  <si>
    <t>Jubilejne nagrade</t>
  </si>
  <si>
    <t>400901</t>
  </si>
  <si>
    <t>Odpravnine</t>
  </si>
  <si>
    <t>400902</t>
  </si>
  <si>
    <t>Solidarnostne pomoči</t>
  </si>
  <si>
    <t>400999</t>
  </si>
  <si>
    <t>Realizacija: ZR 2023</t>
  </si>
  <si>
    <t>Realizacija: ZR 2024</t>
  </si>
  <si>
    <t>Predlog proračuna 2025</t>
  </si>
  <si>
    <t>Predlog proračuan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</si>
</sst>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2" fillId="3" borderId="1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4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workbookViewId="0">
      <pane ySplit="2" topLeftCell="A3" activePane="bottomLeft" state="frozen"/>
      <selection pane="bottomLeft" activeCell="D114" sqref="D114"/>
    </sheetView>
  </sheetViews>
  <sheetFormatPr defaultRowHeight="14.4" x14ac:dyDescent="0.3"/>
  <cols>
    <col min="1" max="1" width="6.33203125" bestFit="1" customWidth="1"/>
    <col min="2" max="2" width="3.88671875" bestFit="1" customWidth="1"/>
    <col min="3" max="3" width="5.33203125" bestFit="1" customWidth="1"/>
    <col min="4" max="4" width="45.109375" bestFit="1" customWidth="1"/>
    <col min="5" max="5" width="12" bestFit="1" customWidth="1"/>
    <col min="6" max="8" width="12.44140625" customWidth="1"/>
    <col min="9" max="12" width="7.44140625" customWidth="1"/>
  </cols>
  <sheetData>
    <row r="1" spans="1:12" s="6" customFormat="1" ht="45.7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72</v>
      </c>
      <c r="F1" s="5" t="s">
        <v>73</v>
      </c>
      <c r="G1" s="5" t="s">
        <v>74</v>
      </c>
      <c r="H1" s="5" t="s">
        <v>75</v>
      </c>
      <c r="I1" s="5" t="s">
        <v>4</v>
      </c>
      <c r="J1" s="5" t="s">
        <v>5</v>
      </c>
      <c r="K1" s="5" t="s">
        <v>6</v>
      </c>
      <c r="L1" s="5" t="s">
        <v>7</v>
      </c>
    </row>
    <row r="2" spans="1:12" x14ac:dyDescent="0.3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</row>
    <row r="3" spans="1:12" x14ac:dyDescent="0.3">
      <c r="A3" s="7" t="s">
        <v>8</v>
      </c>
      <c r="B3" s="8"/>
      <c r="C3" s="8"/>
      <c r="D3" s="7" t="s">
        <v>9</v>
      </c>
      <c r="E3" s="9">
        <f>+E4+E26</f>
        <v>386851.7</v>
      </c>
      <c r="F3" s="9">
        <f>+F4+F26</f>
        <v>471086.37</v>
      </c>
      <c r="G3" s="9">
        <f>+G4+G26</f>
        <v>505591.03</v>
      </c>
      <c r="H3" s="9">
        <f>+H4+H26</f>
        <v>518196.30999999994</v>
      </c>
      <c r="I3" s="9">
        <f t="shared" ref="I3:I34" si="0">IF(E3&lt;&gt;0,G3/E3*100,"-")</f>
        <v>130.69375939151877</v>
      </c>
      <c r="J3" s="9">
        <f t="shared" ref="J3:J34" si="1">IF(F3&lt;&gt;0,G3/F3*100,"-")</f>
        <v>107.32448701498198</v>
      </c>
      <c r="K3" s="9">
        <f t="shared" ref="K3:K34" si="2">IF(E3&lt;&gt;0,H3/E3*100,"-")</f>
        <v>133.95218632876626</v>
      </c>
      <c r="L3" s="9">
        <f t="shared" ref="L3:L34" si="3">IF(F3&lt;&gt;0,H3/F3*100,"-")</f>
        <v>110.00027659471445</v>
      </c>
    </row>
    <row r="4" spans="1:12" x14ac:dyDescent="0.3">
      <c r="A4" s="2" t="s">
        <v>10</v>
      </c>
      <c r="B4" s="3"/>
      <c r="C4" s="3"/>
      <c r="D4" s="2" t="s">
        <v>11</v>
      </c>
      <c r="E4" s="4">
        <f>+E5+E8+E17+E19</f>
        <v>142432.83000000002</v>
      </c>
      <c r="F4" s="4">
        <f>+F5+F8+F17+F19</f>
        <v>146499.10999999999</v>
      </c>
      <c r="G4" s="4">
        <f>+G5+G8+G17+G19</f>
        <v>174283.73</v>
      </c>
      <c r="H4" s="4">
        <f>+H5+H8+H17+H19</f>
        <v>178231.74000000002</v>
      </c>
      <c r="I4" s="4">
        <f t="shared" si="0"/>
        <v>122.36204953591105</v>
      </c>
      <c r="J4" s="4">
        <f t="shared" si="1"/>
        <v>118.96572613990625</v>
      </c>
      <c r="K4" s="4">
        <f t="shared" si="2"/>
        <v>125.13388942703729</v>
      </c>
      <c r="L4" s="4">
        <f t="shared" si="3"/>
        <v>121.66062988369011</v>
      </c>
    </row>
    <row r="5" spans="1:12" x14ac:dyDescent="0.3">
      <c r="A5" s="3"/>
      <c r="B5" s="2" t="s">
        <v>12</v>
      </c>
      <c r="C5" s="3"/>
      <c r="D5" s="2" t="s">
        <v>13</v>
      </c>
      <c r="E5" s="4">
        <f>+E6+E7</f>
        <v>118424.82</v>
      </c>
      <c r="F5" s="4">
        <f>+F6+F7</f>
        <v>120439.87</v>
      </c>
      <c r="G5" s="4">
        <f>+G6+G7</f>
        <v>132107.73000000001</v>
      </c>
      <c r="H5" s="4">
        <f>+H6+H7</f>
        <v>137375.74000000002</v>
      </c>
      <c r="I5" s="4">
        <f t="shared" si="0"/>
        <v>111.55408975922447</v>
      </c>
      <c r="J5" s="4">
        <f t="shared" si="1"/>
        <v>109.68770557457428</v>
      </c>
      <c r="K5" s="4">
        <f t="shared" si="2"/>
        <v>116.002490018562</v>
      </c>
      <c r="L5" s="4">
        <f t="shared" si="3"/>
        <v>114.06168073745017</v>
      </c>
    </row>
    <row r="6" spans="1:12" x14ac:dyDescent="0.3">
      <c r="A6" s="3"/>
      <c r="B6" s="3"/>
      <c r="C6" s="2" t="s">
        <v>14</v>
      </c>
      <c r="D6" s="2" t="s">
        <v>15</v>
      </c>
      <c r="E6" s="4">
        <v>112302.07</v>
      </c>
      <c r="F6" s="4">
        <v>114290.2</v>
      </c>
      <c r="G6" s="4">
        <v>125344.69</v>
      </c>
      <c r="H6" s="4">
        <v>130411.96</v>
      </c>
      <c r="I6" s="4">
        <f t="shared" si="0"/>
        <v>111.61387319040512</v>
      </c>
      <c r="J6" s="4">
        <f t="shared" si="1"/>
        <v>109.67229911225984</v>
      </c>
      <c r="K6" s="4">
        <f t="shared" si="2"/>
        <v>116.1260518172105</v>
      </c>
      <c r="L6" s="4">
        <f t="shared" si="3"/>
        <v>114.10598634003617</v>
      </c>
    </row>
    <row r="7" spans="1:12" x14ac:dyDescent="0.3">
      <c r="A7" s="3"/>
      <c r="B7" s="3"/>
      <c r="C7" s="2" t="s">
        <v>16</v>
      </c>
      <c r="D7" s="2" t="s">
        <v>17</v>
      </c>
      <c r="E7" s="4">
        <v>6122.75</v>
      </c>
      <c r="F7" s="4">
        <v>6149.67</v>
      </c>
      <c r="G7" s="4">
        <v>6763.04</v>
      </c>
      <c r="H7" s="4">
        <v>6963.78</v>
      </c>
      <c r="I7" s="4">
        <f t="shared" si="0"/>
        <v>110.45755583683803</v>
      </c>
      <c r="J7" s="4">
        <f t="shared" si="1"/>
        <v>109.97403112687347</v>
      </c>
      <c r="K7" s="4">
        <f t="shared" si="2"/>
        <v>113.73614797272467</v>
      </c>
      <c r="L7" s="4">
        <f t="shared" si="3"/>
        <v>113.2382713218758</v>
      </c>
    </row>
    <row r="8" spans="1:12" x14ac:dyDescent="0.3">
      <c r="A8" s="3"/>
      <c r="B8" s="2" t="s">
        <v>18</v>
      </c>
      <c r="C8" s="3"/>
      <c r="D8" s="2" t="s">
        <v>19</v>
      </c>
      <c r="E8" s="4">
        <f>+E9+E10+E11+E12+E13+E14+E15+E16</f>
        <v>226.27</v>
      </c>
      <c r="F8" s="4">
        <f>+F9+F10+F11+F12+F13+F14+F15+F16</f>
        <v>334.28</v>
      </c>
      <c r="G8" s="4">
        <f>+G9+G10+G11+G12+G13+G14+G15+G16</f>
        <v>4350</v>
      </c>
      <c r="H8" s="4">
        <f>+H9+H10+H11+H12+H13+H14+H15+H16</f>
        <v>3030</v>
      </c>
      <c r="I8" s="4">
        <f t="shared" si="0"/>
        <v>1922.4819905422723</v>
      </c>
      <c r="J8" s="4">
        <f t="shared" si="1"/>
        <v>1301.3042957999285</v>
      </c>
      <c r="K8" s="4">
        <f t="shared" si="2"/>
        <v>1339.1081451363414</v>
      </c>
      <c r="L8" s="4">
        <f t="shared" si="3"/>
        <v>906.42575086753629</v>
      </c>
    </row>
    <row r="9" spans="1:12" x14ac:dyDescent="0.3">
      <c r="A9" s="3"/>
      <c r="B9" s="3"/>
      <c r="C9" s="2" t="s">
        <v>20</v>
      </c>
      <c r="D9" s="2" t="s">
        <v>21</v>
      </c>
      <c r="E9" s="4">
        <v>226.27</v>
      </c>
      <c r="F9" s="4">
        <v>0</v>
      </c>
      <c r="G9" s="4">
        <v>0</v>
      </c>
      <c r="H9" s="4">
        <v>0</v>
      </c>
      <c r="I9" s="4">
        <f t="shared" si="0"/>
        <v>0</v>
      </c>
      <c r="J9" s="4" t="str">
        <f t="shared" si="1"/>
        <v>-</v>
      </c>
      <c r="K9" s="4">
        <f t="shared" si="2"/>
        <v>0</v>
      </c>
      <c r="L9" s="4" t="str">
        <f t="shared" si="3"/>
        <v>-</v>
      </c>
    </row>
    <row r="10" spans="1:12" x14ac:dyDescent="0.3">
      <c r="A10" s="3"/>
      <c r="B10" s="3"/>
      <c r="C10" s="2" t="s">
        <v>22</v>
      </c>
      <c r="D10" s="2" t="s">
        <v>23</v>
      </c>
      <c r="E10" s="4">
        <v>0</v>
      </c>
      <c r="F10" s="4">
        <v>334.28</v>
      </c>
      <c r="G10" s="4">
        <v>500</v>
      </c>
      <c r="H10" s="4">
        <v>500</v>
      </c>
      <c r="I10" s="4" t="str">
        <f t="shared" si="0"/>
        <v>-</v>
      </c>
      <c r="J10" s="4">
        <f t="shared" si="1"/>
        <v>149.57520641378485</v>
      </c>
      <c r="K10" s="4" t="str">
        <f t="shared" si="2"/>
        <v>-</v>
      </c>
      <c r="L10" s="4">
        <f t="shared" si="3"/>
        <v>149.57520641378485</v>
      </c>
    </row>
    <row r="11" spans="1:12" x14ac:dyDescent="0.3">
      <c r="A11" s="3"/>
      <c r="B11" s="3"/>
      <c r="C11" s="2" t="s">
        <v>24</v>
      </c>
      <c r="D11" s="2" t="s">
        <v>25</v>
      </c>
      <c r="E11" s="4">
        <v>0</v>
      </c>
      <c r="F11" s="4">
        <v>0</v>
      </c>
      <c r="G11" s="4">
        <v>700</v>
      </c>
      <c r="H11" s="4">
        <v>400</v>
      </c>
      <c r="I11" s="4" t="str">
        <f t="shared" si="0"/>
        <v>-</v>
      </c>
      <c r="J11" s="4" t="str">
        <f t="shared" si="1"/>
        <v>-</v>
      </c>
      <c r="K11" s="4" t="str">
        <f t="shared" si="2"/>
        <v>-</v>
      </c>
      <c r="L11" s="4" t="str">
        <f t="shared" si="3"/>
        <v>-</v>
      </c>
    </row>
    <row r="12" spans="1:12" x14ac:dyDescent="0.3">
      <c r="A12" s="3"/>
      <c r="B12" s="3"/>
      <c r="C12" s="2" t="s">
        <v>26</v>
      </c>
      <c r="D12" s="2" t="s">
        <v>27</v>
      </c>
      <c r="E12" s="4">
        <v>0</v>
      </c>
      <c r="F12" s="4">
        <v>0</v>
      </c>
      <c r="G12" s="4">
        <v>350</v>
      </c>
      <c r="H12" s="4">
        <v>150</v>
      </c>
      <c r="I12" s="4" t="str">
        <f t="shared" si="0"/>
        <v>-</v>
      </c>
      <c r="J12" s="4" t="str">
        <f t="shared" si="1"/>
        <v>-</v>
      </c>
      <c r="K12" s="4" t="str">
        <f t="shared" si="2"/>
        <v>-</v>
      </c>
      <c r="L12" s="4" t="str">
        <f t="shared" si="3"/>
        <v>-</v>
      </c>
    </row>
    <row r="13" spans="1:12" x14ac:dyDescent="0.3">
      <c r="A13" s="3"/>
      <c r="B13" s="3"/>
      <c r="C13" s="2" t="s">
        <v>28</v>
      </c>
      <c r="D13" s="2" t="s">
        <v>29</v>
      </c>
      <c r="E13" s="4">
        <v>0</v>
      </c>
      <c r="F13" s="4">
        <v>0</v>
      </c>
      <c r="G13" s="4">
        <v>600</v>
      </c>
      <c r="H13" s="4">
        <v>280</v>
      </c>
      <c r="I13" s="4" t="str">
        <f t="shared" si="0"/>
        <v>-</v>
      </c>
      <c r="J13" s="4" t="str">
        <f t="shared" si="1"/>
        <v>-</v>
      </c>
      <c r="K13" s="4" t="str">
        <f t="shared" si="2"/>
        <v>-</v>
      </c>
      <c r="L13" s="4" t="str">
        <f t="shared" si="3"/>
        <v>-</v>
      </c>
    </row>
    <row r="14" spans="1:12" x14ac:dyDescent="0.3">
      <c r="A14" s="3"/>
      <c r="B14" s="3"/>
      <c r="C14" s="2" t="s">
        <v>30</v>
      </c>
      <c r="D14" s="2" t="s">
        <v>31</v>
      </c>
      <c r="E14" s="4">
        <v>0</v>
      </c>
      <c r="F14" s="4">
        <v>0</v>
      </c>
      <c r="G14" s="4">
        <v>700</v>
      </c>
      <c r="H14" s="4">
        <v>700</v>
      </c>
      <c r="I14" s="4" t="str">
        <f t="shared" si="0"/>
        <v>-</v>
      </c>
      <c r="J14" s="4" t="str">
        <f t="shared" si="1"/>
        <v>-</v>
      </c>
      <c r="K14" s="4" t="str">
        <f t="shared" si="2"/>
        <v>-</v>
      </c>
      <c r="L14" s="4" t="str">
        <f t="shared" si="3"/>
        <v>-</v>
      </c>
    </row>
    <row r="15" spans="1:12" x14ac:dyDescent="0.3">
      <c r="A15" s="3"/>
      <c r="B15" s="3"/>
      <c r="C15" s="2" t="s">
        <v>32</v>
      </c>
      <c r="D15" s="2" t="s">
        <v>33</v>
      </c>
      <c r="E15" s="4">
        <v>0</v>
      </c>
      <c r="F15" s="4">
        <v>0</v>
      </c>
      <c r="G15" s="4">
        <v>800</v>
      </c>
      <c r="H15" s="4">
        <v>600</v>
      </c>
      <c r="I15" s="4" t="str">
        <f t="shared" si="0"/>
        <v>-</v>
      </c>
      <c r="J15" s="4" t="str">
        <f t="shared" si="1"/>
        <v>-</v>
      </c>
      <c r="K15" s="4" t="str">
        <f t="shared" si="2"/>
        <v>-</v>
      </c>
      <c r="L15" s="4" t="str">
        <f t="shared" si="3"/>
        <v>-</v>
      </c>
    </row>
    <row r="16" spans="1:12" x14ac:dyDescent="0.3">
      <c r="A16" s="3"/>
      <c r="B16" s="3"/>
      <c r="C16" s="2" t="s">
        <v>34</v>
      </c>
      <c r="D16" s="2" t="s">
        <v>35</v>
      </c>
      <c r="E16" s="4">
        <v>0</v>
      </c>
      <c r="F16" s="4">
        <v>0</v>
      </c>
      <c r="G16" s="4">
        <v>700</v>
      </c>
      <c r="H16" s="4">
        <v>400</v>
      </c>
      <c r="I16" s="4" t="str">
        <f t="shared" si="0"/>
        <v>-</v>
      </c>
      <c r="J16" s="4" t="str">
        <f t="shared" si="1"/>
        <v>-</v>
      </c>
      <c r="K16" s="4" t="str">
        <f t="shared" si="2"/>
        <v>-</v>
      </c>
      <c r="L16" s="4" t="str">
        <f t="shared" si="3"/>
        <v>-</v>
      </c>
    </row>
    <row r="17" spans="1:12" x14ac:dyDescent="0.3">
      <c r="A17" s="3"/>
      <c r="B17" s="2" t="s">
        <v>36</v>
      </c>
      <c r="C17" s="3"/>
      <c r="D17" s="2" t="s">
        <v>37</v>
      </c>
      <c r="E17" s="4">
        <f>+E18</f>
        <v>0</v>
      </c>
      <c r="F17" s="4">
        <f>+F18</f>
        <v>962.6</v>
      </c>
      <c r="G17" s="4">
        <f>+G18</f>
        <v>0</v>
      </c>
      <c r="H17" s="4">
        <f>+H18</f>
        <v>0</v>
      </c>
      <c r="I17" s="4" t="str">
        <f t="shared" si="0"/>
        <v>-</v>
      </c>
      <c r="J17" s="4">
        <f t="shared" si="1"/>
        <v>0</v>
      </c>
      <c r="K17" s="4" t="str">
        <f t="shared" si="2"/>
        <v>-</v>
      </c>
      <c r="L17" s="4">
        <f t="shared" si="3"/>
        <v>0</v>
      </c>
    </row>
    <row r="18" spans="1:12" x14ac:dyDescent="0.3">
      <c r="A18" s="3"/>
      <c r="B18" s="3"/>
      <c r="C18" s="2" t="s">
        <v>38</v>
      </c>
      <c r="D18" s="2" t="s">
        <v>39</v>
      </c>
      <c r="E18" s="4">
        <v>0</v>
      </c>
      <c r="F18" s="4">
        <v>962.6</v>
      </c>
      <c r="G18" s="4">
        <v>0</v>
      </c>
      <c r="H18" s="4">
        <v>0</v>
      </c>
      <c r="I18" s="4" t="str">
        <f t="shared" si="0"/>
        <v>-</v>
      </c>
      <c r="J18" s="4">
        <f t="shared" si="1"/>
        <v>0</v>
      </c>
      <c r="K18" s="4" t="str">
        <f t="shared" si="2"/>
        <v>-</v>
      </c>
      <c r="L18" s="4">
        <f t="shared" si="3"/>
        <v>0</v>
      </c>
    </row>
    <row r="19" spans="1:12" x14ac:dyDescent="0.3">
      <c r="A19" s="3"/>
      <c r="B19" s="2" t="s">
        <v>40</v>
      </c>
      <c r="C19" s="3"/>
      <c r="D19" s="2" t="s">
        <v>41</v>
      </c>
      <c r="E19" s="4">
        <f>+E20+E21+E22+E23+E24+E25</f>
        <v>23781.739999999998</v>
      </c>
      <c r="F19" s="4">
        <f>+F20+F21+F22+F23+F24+F25</f>
        <v>24762.36</v>
      </c>
      <c r="G19" s="4">
        <f>+G20+G21+G22+G23+G24+G25</f>
        <v>37826</v>
      </c>
      <c r="H19" s="4">
        <f>+H20+H21+H22+H23+H24+H25</f>
        <v>37826</v>
      </c>
      <c r="I19" s="4">
        <f t="shared" si="0"/>
        <v>159.05480423215459</v>
      </c>
      <c r="J19" s="4">
        <f t="shared" si="1"/>
        <v>152.75603779284367</v>
      </c>
      <c r="K19" s="4">
        <f t="shared" si="2"/>
        <v>159.05480423215459</v>
      </c>
      <c r="L19" s="4">
        <f t="shared" si="3"/>
        <v>152.75603779284367</v>
      </c>
    </row>
    <row r="20" spans="1:12" x14ac:dyDescent="0.3">
      <c r="A20" s="3"/>
      <c r="B20" s="3"/>
      <c r="C20" s="2" t="s">
        <v>42</v>
      </c>
      <c r="D20" s="2" t="s">
        <v>43</v>
      </c>
      <c r="E20" s="4">
        <v>5778.49</v>
      </c>
      <c r="F20" s="4">
        <v>5610.71</v>
      </c>
      <c r="G20" s="4">
        <v>7826</v>
      </c>
      <c r="H20" s="4">
        <v>7826</v>
      </c>
      <c r="I20" s="4">
        <f t="shared" si="0"/>
        <v>135.43330524064245</v>
      </c>
      <c r="J20" s="4">
        <f t="shared" si="1"/>
        <v>139.48323830673837</v>
      </c>
      <c r="K20" s="4">
        <f t="shared" si="2"/>
        <v>135.43330524064245</v>
      </c>
      <c r="L20" s="4">
        <f t="shared" si="3"/>
        <v>139.48323830673837</v>
      </c>
    </row>
    <row r="21" spans="1:12" x14ac:dyDescent="0.3">
      <c r="A21" s="3"/>
      <c r="B21" s="3"/>
      <c r="C21" s="2" t="s">
        <v>44</v>
      </c>
      <c r="D21" s="2" t="s">
        <v>45</v>
      </c>
      <c r="E21" s="4">
        <v>8427.5</v>
      </c>
      <c r="F21" s="4">
        <v>9134.57</v>
      </c>
      <c r="G21" s="4">
        <v>13300</v>
      </c>
      <c r="H21" s="4">
        <v>13300</v>
      </c>
      <c r="I21" s="4">
        <f t="shared" si="0"/>
        <v>157.81667161079798</v>
      </c>
      <c r="J21" s="4">
        <f t="shared" si="1"/>
        <v>145.60072340569945</v>
      </c>
      <c r="K21" s="4">
        <f t="shared" si="2"/>
        <v>157.81667161079798</v>
      </c>
      <c r="L21" s="4">
        <f t="shared" si="3"/>
        <v>145.60072340569945</v>
      </c>
    </row>
    <row r="22" spans="1:12" x14ac:dyDescent="0.3">
      <c r="A22" s="3"/>
      <c r="B22" s="3"/>
      <c r="C22" s="2" t="s">
        <v>46</v>
      </c>
      <c r="D22" s="2" t="s">
        <v>47</v>
      </c>
      <c r="E22" s="4">
        <v>4316.04</v>
      </c>
      <c r="F22" s="4">
        <v>3686.82</v>
      </c>
      <c r="G22" s="4">
        <v>7500</v>
      </c>
      <c r="H22" s="4">
        <v>7500</v>
      </c>
      <c r="I22" s="4">
        <f t="shared" si="0"/>
        <v>173.77040064503572</v>
      </c>
      <c r="J22" s="4">
        <f t="shared" si="1"/>
        <v>203.4273438898563</v>
      </c>
      <c r="K22" s="4">
        <f t="shared" si="2"/>
        <v>173.77040064503572</v>
      </c>
      <c r="L22" s="4">
        <f t="shared" si="3"/>
        <v>203.4273438898563</v>
      </c>
    </row>
    <row r="23" spans="1:12" x14ac:dyDescent="0.3">
      <c r="A23" s="3"/>
      <c r="B23" s="3"/>
      <c r="C23" s="2" t="s">
        <v>48</v>
      </c>
      <c r="D23" s="2" t="s">
        <v>49</v>
      </c>
      <c r="E23" s="4">
        <v>2244.62</v>
      </c>
      <c r="F23" s="4">
        <v>1773.16</v>
      </c>
      <c r="G23" s="4">
        <v>3000</v>
      </c>
      <c r="H23" s="4">
        <v>3000</v>
      </c>
      <c r="I23" s="4">
        <f t="shared" si="0"/>
        <v>133.65291229695896</v>
      </c>
      <c r="J23" s="4">
        <f t="shared" si="1"/>
        <v>169.18946964740914</v>
      </c>
      <c r="K23" s="4">
        <f t="shared" si="2"/>
        <v>133.65291229695896</v>
      </c>
      <c r="L23" s="4">
        <f t="shared" si="3"/>
        <v>169.18946964740914</v>
      </c>
    </row>
    <row r="24" spans="1:12" x14ac:dyDescent="0.3">
      <c r="A24" s="3"/>
      <c r="B24" s="3"/>
      <c r="C24" s="2" t="s">
        <v>50</v>
      </c>
      <c r="D24" s="2" t="s">
        <v>51</v>
      </c>
      <c r="E24" s="4">
        <v>1631.12</v>
      </c>
      <c r="F24" s="4">
        <v>2771.88</v>
      </c>
      <c r="G24" s="4">
        <v>3200</v>
      </c>
      <c r="H24" s="4">
        <v>3200</v>
      </c>
      <c r="I24" s="4">
        <f t="shared" si="0"/>
        <v>196.18421697974401</v>
      </c>
      <c r="J24" s="4">
        <f t="shared" si="1"/>
        <v>115.44511306405761</v>
      </c>
      <c r="K24" s="4">
        <f t="shared" si="2"/>
        <v>196.18421697974401</v>
      </c>
      <c r="L24" s="4">
        <f t="shared" si="3"/>
        <v>115.44511306405761</v>
      </c>
    </row>
    <row r="25" spans="1:12" x14ac:dyDescent="0.3">
      <c r="A25" s="3"/>
      <c r="B25" s="3"/>
      <c r="C25" s="2" t="s">
        <v>52</v>
      </c>
      <c r="D25" s="2" t="s">
        <v>53</v>
      </c>
      <c r="E25" s="4">
        <v>1383.97</v>
      </c>
      <c r="F25" s="4">
        <v>1785.22</v>
      </c>
      <c r="G25" s="4">
        <v>3000</v>
      </c>
      <c r="H25" s="4">
        <v>3000</v>
      </c>
      <c r="I25" s="4">
        <f t="shared" si="0"/>
        <v>216.76770450226522</v>
      </c>
      <c r="J25" s="4">
        <f t="shared" si="1"/>
        <v>168.04651527542825</v>
      </c>
      <c r="K25" s="4">
        <f t="shared" si="2"/>
        <v>216.76770450226522</v>
      </c>
      <c r="L25" s="4">
        <f t="shared" si="3"/>
        <v>168.04651527542825</v>
      </c>
    </row>
    <row r="26" spans="1:12" x14ac:dyDescent="0.3">
      <c r="A26" s="2" t="s">
        <v>54</v>
      </c>
      <c r="B26" s="3"/>
      <c r="C26" s="3"/>
      <c r="D26" s="2" t="s">
        <v>55</v>
      </c>
      <c r="E26" s="4">
        <f>+E27+E30+E35+E39</f>
        <v>244418.87</v>
      </c>
      <c r="F26" s="4">
        <f>+F27+F30+F35+F39</f>
        <v>324587.26</v>
      </c>
      <c r="G26" s="4">
        <f>+G27+G30+G35+G39</f>
        <v>331307.3</v>
      </c>
      <c r="H26" s="4">
        <f>+H27+H30+H35+H39</f>
        <v>339964.56999999995</v>
      </c>
      <c r="I26" s="4">
        <f t="shared" si="0"/>
        <v>135.54898605005414</v>
      </c>
      <c r="J26" s="4">
        <f t="shared" si="1"/>
        <v>102.07033387570416</v>
      </c>
      <c r="K26" s="4">
        <f t="shared" si="2"/>
        <v>139.09096707631448</v>
      </c>
      <c r="L26" s="4">
        <f t="shared" si="3"/>
        <v>104.73749647475378</v>
      </c>
    </row>
    <row r="27" spans="1:12" x14ac:dyDescent="0.3">
      <c r="A27" s="3"/>
      <c r="B27" s="2" t="s">
        <v>12</v>
      </c>
      <c r="C27" s="3"/>
      <c r="D27" s="2" t="s">
        <v>13</v>
      </c>
      <c r="E27" s="4">
        <f>+E28+E29</f>
        <v>202827.62</v>
      </c>
      <c r="F27" s="4">
        <f>+F28+F29</f>
        <v>221416.56</v>
      </c>
      <c r="G27" s="4">
        <f>+G28+G29</f>
        <v>242899.62</v>
      </c>
      <c r="H27" s="4">
        <f>+H28+H29</f>
        <v>252456.88999999998</v>
      </c>
      <c r="I27" s="4">
        <f t="shared" si="0"/>
        <v>119.756678109224</v>
      </c>
      <c r="J27" s="4">
        <f t="shared" si="1"/>
        <v>109.70255341334902</v>
      </c>
      <c r="K27" s="4">
        <f t="shared" si="2"/>
        <v>124.46869415516485</v>
      </c>
      <c r="L27" s="4">
        <f t="shared" si="3"/>
        <v>114.01897400989338</v>
      </c>
    </row>
    <row r="28" spans="1:12" x14ac:dyDescent="0.3">
      <c r="A28" s="3"/>
      <c r="B28" s="3"/>
      <c r="C28" s="2" t="s">
        <v>14</v>
      </c>
      <c r="D28" s="2" t="s">
        <v>15</v>
      </c>
      <c r="E28" s="4">
        <v>187704.55</v>
      </c>
      <c r="F28" s="4">
        <v>199214.15</v>
      </c>
      <c r="G28" s="4">
        <v>218482.73</v>
      </c>
      <c r="H28" s="4">
        <v>227315.27</v>
      </c>
      <c r="I28" s="4">
        <f t="shared" si="0"/>
        <v>116.39714114548636</v>
      </c>
      <c r="J28" s="4">
        <f t="shared" si="1"/>
        <v>109.67229486459674</v>
      </c>
      <c r="K28" s="4">
        <f t="shared" si="2"/>
        <v>121.10269569917192</v>
      </c>
      <c r="L28" s="4">
        <f t="shared" si="3"/>
        <v>114.10598594527548</v>
      </c>
    </row>
    <row r="29" spans="1:12" x14ac:dyDescent="0.3">
      <c r="A29" s="3"/>
      <c r="B29" s="3"/>
      <c r="C29" s="2" t="s">
        <v>16</v>
      </c>
      <c r="D29" s="2" t="s">
        <v>17</v>
      </c>
      <c r="E29" s="4">
        <v>15123.07</v>
      </c>
      <c r="F29" s="4">
        <v>22202.41</v>
      </c>
      <c r="G29" s="4">
        <v>24416.89</v>
      </c>
      <c r="H29" s="4">
        <v>25141.62</v>
      </c>
      <c r="I29" s="4">
        <f t="shared" si="0"/>
        <v>161.45458560993237</v>
      </c>
      <c r="J29" s="4">
        <f t="shared" si="1"/>
        <v>109.97405236638724</v>
      </c>
      <c r="K29" s="4">
        <f t="shared" si="2"/>
        <v>166.24680041816907</v>
      </c>
      <c r="L29" s="4">
        <f t="shared" si="3"/>
        <v>113.23824755961176</v>
      </c>
    </row>
    <row r="30" spans="1:12" x14ac:dyDescent="0.3">
      <c r="A30" s="3"/>
      <c r="B30" s="2" t="s">
        <v>18</v>
      </c>
      <c r="C30" s="3"/>
      <c r="D30" s="2" t="s">
        <v>19</v>
      </c>
      <c r="E30" s="4">
        <f>+E31+E32+E33+E34</f>
        <v>0</v>
      </c>
      <c r="F30" s="4">
        <f>+F31+F32+F33+F34</f>
        <v>0</v>
      </c>
      <c r="G30" s="4">
        <f>+G31+G32+G33+G34</f>
        <v>2200</v>
      </c>
      <c r="H30" s="4">
        <f>+H31+H32+H33+H34</f>
        <v>1300</v>
      </c>
      <c r="I30" s="4" t="str">
        <f t="shared" si="0"/>
        <v>-</v>
      </c>
      <c r="J30" s="4" t="str">
        <f t="shared" si="1"/>
        <v>-</v>
      </c>
      <c r="K30" s="4" t="str">
        <f t="shared" si="2"/>
        <v>-</v>
      </c>
      <c r="L30" s="4" t="str">
        <f t="shared" si="3"/>
        <v>-</v>
      </c>
    </row>
    <row r="31" spans="1:12" x14ac:dyDescent="0.3">
      <c r="A31" s="3"/>
      <c r="B31" s="3"/>
      <c r="C31" s="2" t="s">
        <v>22</v>
      </c>
      <c r="D31" s="2" t="s">
        <v>23</v>
      </c>
      <c r="E31" s="4">
        <v>0</v>
      </c>
      <c r="F31" s="4">
        <v>0</v>
      </c>
      <c r="G31" s="4">
        <v>500</v>
      </c>
      <c r="H31" s="4">
        <v>0</v>
      </c>
      <c r="I31" s="4" t="str">
        <f t="shared" si="0"/>
        <v>-</v>
      </c>
      <c r="J31" s="4" t="str">
        <f t="shared" si="1"/>
        <v>-</v>
      </c>
      <c r="K31" s="4" t="str">
        <f t="shared" si="2"/>
        <v>-</v>
      </c>
      <c r="L31" s="4" t="str">
        <f t="shared" si="3"/>
        <v>-</v>
      </c>
    </row>
    <row r="32" spans="1:12" x14ac:dyDescent="0.3">
      <c r="A32" s="3"/>
      <c r="B32" s="3"/>
      <c r="C32" s="2" t="s">
        <v>28</v>
      </c>
      <c r="D32" s="2" t="s">
        <v>29</v>
      </c>
      <c r="E32" s="4">
        <v>0</v>
      </c>
      <c r="F32" s="4">
        <v>0</v>
      </c>
      <c r="G32" s="4">
        <v>800</v>
      </c>
      <c r="H32" s="4">
        <v>450</v>
      </c>
      <c r="I32" s="4" t="str">
        <f t="shared" si="0"/>
        <v>-</v>
      </c>
      <c r="J32" s="4" t="str">
        <f t="shared" si="1"/>
        <v>-</v>
      </c>
      <c r="K32" s="4" t="str">
        <f t="shared" si="2"/>
        <v>-</v>
      </c>
      <c r="L32" s="4" t="str">
        <f t="shared" si="3"/>
        <v>-</v>
      </c>
    </row>
    <row r="33" spans="1:12" x14ac:dyDescent="0.3">
      <c r="A33" s="3"/>
      <c r="B33" s="3"/>
      <c r="C33" s="2" t="s">
        <v>30</v>
      </c>
      <c r="D33" s="2" t="s">
        <v>31</v>
      </c>
      <c r="E33" s="4">
        <v>0</v>
      </c>
      <c r="F33" s="4">
        <v>0</v>
      </c>
      <c r="G33" s="4">
        <v>300</v>
      </c>
      <c r="H33" s="4">
        <v>300</v>
      </c>
      <c r="I33" s="4" t="str">
        <f t="shared" si="0"/>
        <v>-</v>
      </c>
      <c r="J33" s="4" t="str">
        <f t="shared" si="1"/>
        <v>-</v>
      </c>
      <c r="K33" s="4" t="str">
        <f t="shared" si="2"/>
        <v>-</v>
      </c>
      <c r="L33" s="4" t="str">
        <f t="shared" si="3"/>
        <v>-</v>
      </c>
    </row>
    <row r="34" spans="1:12" x14ac:dyDescent="0.3">
      <c r="A34" s="3"/>
      <c r="B34" s="3"/>
      <c r="C34" s="2" t="s">
        <v>34</v>
      </c>
      <c r="D34" s="2" t="s">
        <v>35</v>
      </c>
      <c r="E34" s="4">
        <v>0</v>
      </c>
      <c r="F34" s="4">
        <v>0</v>
      </c>
      <c r="G34" s="4">
        <v>600</v>
      </c>
      <c r="H34" s="4">
        <v>550</v>
      </c>
      <c r="I34" s="4" t="str">
        <f t="shared" si="0"/>
        <v>-</v>
      </c>
      <c r="J34" s="4" t="str">
        <f t="shared" si="1"/>
        <v>-</v>
      </c>
      <c r="K34" s="4" t="str">
        <f t="shared" si="2"/>
        <v>-</v>
      </c>
      <c r="L34" s="4" t="str">
        <f t="shared" si="3"/>
        <v>-</v>
      </c>
    </row>
    <row r="35" spans="1:12" x14ac:dyDescent="0.3">
      <c r="A35" s="3"/>
      <c r="B35" s="2" t="s">
        <v>36</v>
      </c>
      <c r="C35" s="3"/>
      <c r="D35" s="2" t="s">
        <v>37</v>
      </c>
      <c r="E35" s="4">
        <f>+E36+E37+E38</f>
        <v>0</v>
      </c>
      <c r="F35" s="4">
        <f>+F36+F37+F38</f>
        <v>3809.7400000000002</v>
      </c>
      <c r="G35" s="4">
        <f>+G36+G37+G38</f>
        <v>0</v>
      </c>
      <c r="H35" s="4">
        <f>+H36+H37+H38</f>
        <v>0</v>
      </c>
      <c r="I35" s="4" t="str">
        <f t="shared" ref="I35:I66" si="4">IF(E35&lt;&gt;0,G35/E35*100,"-")</f>
        <v>-</v>
      </c>
      <c r="J35" s="4">
        <f t="shared" ref="J35:J66" si="5">IF(F35&lt;&gt;0,G35/F35*100,"-")</f>
        <v>0</v>
      </c>
      <c r="K35" s="4" t="str">
        <f t="shared" ref="K35:K66" si="6">IF(E35&lt;&gt;0,H35/E35*100,"-")</f>
        <v>-</v>
      </c>
      <c r="L35" s="4">
        <f t="shared" ref="L35:L66" si="7">IF(F35&lt;&gt;0,H35/F35*100,"-")</f>
        <v>0</v>
      </c>
    </row>
    <row r="36" spans="1:12" x14ac:dyDescent="0.3">
      <c r="A36" s="3"/>
      <c r="B36" s="3"/>
      <c r="C36" s="2" t="s">
        <v>38</v>
      </c>
      <c r="D36" s="2" t="s">
        <v>39</v>
      </c>
      <c r="E36" s="4">
        <v>0</v>
      </c>
      <c r="F36" s="4">
        <v>2777.04</v>
      </c>
      <c r="G36" s="4">
        <v>0</v>
      </c>
      <c r="H36" s="4">
        <v>0</v>
      </c>
      <c r="I36" s="4" t="str">
        <f t="shared" si="4"/>
        <v>-</v>
      </c>
      <c r="J36" s="4">
        <f t="shared" si="5"/>
        <v>0</v>
      </c>
      <c r="K36" s="4" t="str">
        <f t="shared" si="6"/>
        <v>-</v>
      </c>
      <c r="L36" s="4">
        <f t="shared" si="7"/>
        <v>0</v>
      </c>
    </row>
    <row r="37" spans="1:12" x14ac:dyDescent="0.3">
      <c r="A37" s="3"/>
      <c r="B37" s="3"/>
      <c r="C37" s="2" t="s">
        <v>56</v>
      </c>
      <c r="D37" s="2" t="s">
        <v>57</v>
      </c>
      <c r="E37" s="4">
        <v>0</v>
      </c>
      <c r="F37" s="4">
        <v>656.36</v>
      </c>
      <c r="G37" s="4">
        <v>0</v>
      </c>
      <c r="H37" s="4">
        <v>0</v>
      </c>
      <c r="I37" s="4" t="str">
        <f t="shared" si="4"/>
        <v>-</v>
      </c>
      <c r="J37" s="4">
        <f t="shared" si="5"/>
        <v>0</v>
      </c>
      <c r="K37" s="4" t="str">
        <f t="shared" si="6"/>
        <v>-</v>
      </c>
      <c r="L37" s="4">
        <f t="shared" si="7"/>
        <v>0</v>
      </c>
    </row>
    <row r="38" spans="1:12" x14ac:dyDescent="0.3">
      <c r="A38" s="3"/>
      <c r="B38" s="3"/>
      <c r="C38" s="2" t="s">
        <v>58</v>
      </c>
      <c r="D38" s="2" t="s">
        <v>59</v>
      </c>
      <c r="E38" s="4">
        <v>0</v>
      </c>
      <c r="F38" s="4">
        <v>376.34</v>
      </c>
      <c r="G38" s="4">
        <v>0</v>
      </c>
      <c r="H38" s="4">
        <v>0</v>
      </c>
      <c r="I38" s="4" t="str">
        <f t="shared" si="4"/>
        <v>-</v>
      </c>
      <c r="J38" s="4">
        <f t="shared" si="5"/>
        <v>0</v>
      </c>
      <c r="K38" s="4" t="str">
        <f t="shared" si="6"/>
        <v>-</v>
      </c>
      <c r="L38" s="4">
        <f t="shared" si="7"/>
        <v>0</v>
      </c>
    </row>
    <row r="39" spans="1:12" x14ac:dyDescent="0.3">
      <c r="A39" s="3"/>
      <c r="B39" s="2" t="s">
        <v>40</v>
      </c>
      <c r="C39" s="3"/>
      <c r="D39" s="2" t="s">
        <v>41</v>
      </c>
      <c r="E39" s="4">
        <f>+E40+E41+E42+E43+E44+E45</f>
        <v>41591.250000000007</v>
      </c>
      <c r="F39" s="4">
        <f>+F40+F41+F42+F43+F44+F45</f>
        <v>99360.959999999992</v>
      </c>
      <c r="G39" s="4">
        <f>+G40+G41+G42+G43+G44+G45</f>
        <v>86207.679999999993</v>
      </c>
      <c r="H39" s="4">
        <f>+H40+H41+H42+H43+H44+H45</f>
        <v>86207.679999999993</v>
      </c>
      <c r="I39" s="4">
        <f t="shared" si="4"/>
        <v>207.27359721095175</v>
      </c>
      <c r="J39" s="4">
        <f t="shared" si="5"/>
        <v>86.762124681565084</v>
      </c>
      <c r="K39" s="4">
        <f t="shared" si="6"/>
        <v>207.27359721095175</v>
      </c>
      <c r="L39" s="4">
        <f t="shared" si="7"/>
        <v>86.762124681565084</v>
      </c>
    </row>
    <row r="40" spans="1:12" x14ac:dyDescent="0.3">
      <c r="A40" s="3"/>
      <c r="B40" s="3"/>
      <c r="C40" s="2" t="s">
        <v>42</v>
      </c>
      <c r="D40" s="2" t="s">
        <v>43</v>
      </c>
      <c r="E40" s="4">
        <v>1678.25</v>
      </c>
      <c r="F40" s="4">
        <v>26721.78</v>
      </c>
      <c r="G40" s="4">
        <v>27225.78</v>
      </c>
      <c r="H40" s="4">
        <v>27225.78</v>
      </c>
      <c r="I40" s="4">
        <f t="shared" si="4"/>
        <v>1622.2720095337404</v>
      </c>
      <c r="J40" s="4">
        <f t="shared" si="5"/>
        <v>101.88610189890044</v>
      </c>
      <c r="K40" s="4">
        <f t="shared" si="6"/>
        <v>1622.2720095337404</v>
      </c>
      <c r="L40" s="4">
        <f t="shared" si="7"/>
        <v>101.88610189890044</v>
      </c>
    </row>
    <row r="41" spans="1:12" x14ac:dyDescent="0.3">
      <c r="A41" s="3"/>
      <c r="B41" s="3"/>
      <c r="C41" s="2" t="s">
        <v>44</v>
      </c>
      <c r="D41" s="2" t="s">
        <v>45</v>
      </c>
      <c r="E41" s="4">
        <v>31408.13</v>
      </c>
      <c r="F41" s="4">
        <v>48180.75</v>
      </c>
      <c r="G41" s="4">
        <v>38500</v>
      </c>
      <c r="H41" s="4">
        <v>38500</v>
      </c>
      <c r="I41" s="4">
        <f t="shared" si="4"/>
        <v>122.57972696878166</v>
      </c>
      <c r="J41" s="4">
        <f t="shared" si="5"/>
        <v>79.907431910047066</v>
      </c>
      <c r="K41" s="4">
        <f t="shared" si="6"/>
        <v>122.57972696878166</v>
      </c>
      <c r="L41" s="4">
        <f t="shared" si="7"/>
        <v>79.907431910047066</v>
      </c>
    </row>
    <row r="42" spans="1:12" x14ac:dyDescent="0.3">
      <c r="A42" s="3"/>
      <c r="B42" s="3"/>
      <c r="C42" s="2" t="s">
        <v>46</v>
      </c>
      <c r="D42" s="2" t="s">
        <v>47</v>
      </c>
      <c r="E42" s="4">
        <v>3339.5</v>
      </c>
      <c r="F42" s="4">
        <v>8639.6200000000008</v>
      </c>
      <c r="G42" s="4">
        <v>6447.9</v>
      </c>
      <c r="H42" s="4">
        <v>6447.9</v>
      </c>
      <c r="I42" s="4">
        <f t="shared" si="4"/>
        <v>193.07980236562358</v>
      </c>
      <c r="J42" s="4">
        <f t="shared" si="5"/>
        <v>74.631754637356735</v>
      </c>
      <c r="K42" s="4">
        <f t="shared" si="6"/>
        <v>193.07980236562358</v>
      </c>
      <c r="L42" s="4">
        <f t="shared" si="7"/>
        <v>74.631754637356735</v>
      </c>
    </row>
    <row r="43" spans="1:12" x14ac:dyDescent="0.3">
      <c r="A43" s="3"/>
      <c r="B43" s="3"/>
      <c r="C43" s="2" t="s">
        <v>48</v>
      </c>
      <c r="D43" s="2" t="s">
        <v>49</v>
      </c>
      <c r="E43" s="4">
        <v>1121.69</v>
      </c>
      <c r="F43" s="4">
        <v>2235.35</v>
      </c>
      <c r="G43" s="4">
        <v>2900</v>
      </c>
      <c r="H43" s="4">
        <v>2900</v>
      </c>
      <c r="I43" s="4">
        <f t="shared" si="4"/>
        <v>258.53845536645593</v>
      </c>
      <c r="J43" s="4">
        <f t="shared" si="5"/>
        <v>129.73359876529403</v>
      </c>
      <c r="K43" s="4">
        <f t="shared" si="6"/>
        <v>258.53845536645593</v>
      </c>
      <c r="L43" s="4">
        <f t="shared" si="7"/>
        <v>129.73359876529403</v>
      </c>
    </row>
    <row r="44" spans="1:12" x14ac:dyDescent="0.3">
      <c r="A44" s="3"/>
      <c r="B44" s="3"/>
      <c r="C44" s="2" t="s">
        <v>50</v>
      </c>
      <c r="D44" s="2" t="s">
        <v>51</v>
      </c>
      <c r="E44" s="4">
        <v>164.47</v>
      </c>
      <c r="F44" s="4">
        <v>10700.31</v>
      </c>
      <c r="G44" s="4">
        <v>8250</v>
      </c>
      <c r="H44" s="4">
        <v>8250</v>
      </c>
      <c r="I44" s="4">
        <f t="shared" si="4"/>
        <v>5016.1123609168844</v>
      </c>
      <c r="J44" s="4">
        <f t="shared" si="5"/>
        <v>77.100569983486466</v>
      </c>
      <c r="K44" s="4">
        <f t="shared" si="6"/>
        <v>5016.1123609168844</v>
      </c>
      <c r="L44" s="4">
        <f t="shared" si="7"/>
        <v>77.100569983486466</v>
      </c>
    </row>
    <row r="45" spans="1:12" x14ac:dyDescent="0.3">
      <c r="A45" s="3"/>
      <c r="B45" s="3"/>
      <c r="C45" s="2" t="s">
        <v>52</v>
      </c>
      <c r="D45" s="2" t="s">
        <v>53</v>
      </c>
      <c r="E45" s="4">
        <v>3879.21</v>
      </c>
      <c r="F45" s="4">
        <v>2883.15</v>
      </c>
      <c r="G45" s="4">
        <v>2884</v>
      </c>
      <c r="H45" s="4">
        <v>2884</v>
      </c>
      <c r="I45" s="4">
        <f t="shared" si="4"/>
        <v>74.345034169328301</v>
      </c>
      <c r="J45" s="4">
        <f t="shared" si="5"/>
        <v>100.02948164334148</v>
      </c>
      <c r="K45" s="4">
        <f t="shared" si="6"/>
        <v>74.345034169328301</v>
      </c>
      <c r="L45" s="4">
        <f t="shared" si="7"/>
        <v>100.02948164334148</v>
      </c>
    </row>
    <row r="46" spans="1:12" x14ac:dyDescent="0.3">
      <c r="A46" s="7" t="s">
        <v>60</v>
      </c>
      <c r="B46" s="8"/>
      <c r="C46" s="8"/>
      <c r="D46" s="7" t="s">
        <v>61</v>
      </c>
      <c r="E46" s="9">
        <f>+E47</f>
        <v>30818.22</v>
      </c>
      <c r="F46" s="9">
        <f>+F47</f>
        <v>38327.019999999997</v>
      </c>
      <c r="G46" s="9">
        <f>+G47</f>
        <v>40969.86</v>
      </c>
      <c r="H46" s="9">
        <f>+H47</f>
        <v>41174.049999999996</v>
      </c>
      <c r="I46" s="9">
        <f t="shared" si="4"/>
        <v>132.94038396766587</v>
      </c>
      <c r="J46" s="9">
        <f t="shared" si="5"/>
        <v>106.89550087640522</v>
      </c>
      <c r="K46" s="9">
        <f t="shared" si="6"/>
        <v>133.60294656862075</v>
      </c>
      <c r="L46" s="9">
        <f t="shared" si="7"/>
        <v>107.4282581844349</v>
      </c>
    </row>
    <row r="47" spans="1:12" x14ac:dyDescent="0.3">
      <c r="A47" s="2" t="s">
        <v>62</v>
      </c>
      <c r="B47" s="3"/>
      <c r="C47" s="3"/>
      <c r="D47" s="2" t="s">
        <v>61</v>
      </c>
      <c r="E47" s="4">
        <f>+E48+E51</f>
        <v>30818.22</v>
      </c>
      <c r="F47" s="4">
        <f>+F48+F51</f>
        <v>38327.019999999997</v>
      </c>
      <c r="G47" s="4">
        <f>+G48+G51</f>
        <v>40969.86</v>
      </c>
      <c r="H47" s="4">
        <f>+H48+H51</f>
        <v>41174.049999999996</v>
      </c>
      <c r="I47" s="4">
        <f t="shared" si="4"/>
        <v>132.94038396766587</v>
      </c>
      <c r="J47" s="4">
        <f t="shared" si="5"/>
        <v>106.89550087640522</v>
      </c>
      <c r="K47" s="4">
        <f t="shared" si="6"/>
        <v>133.60294656862075</v>
      </c>
      <c r="L47" s="4">
        <f t="shared" si="7"/>
        <v>107.4282581844349</v>
      </c>
    </row>
    <row r="48" spans="1:12" x14ac:dyDescent="0.3">
      <c r="A48" s="3"/>
      <c r="B48" s="2" t="s">
        <v>12</v>
      </c>
      <c r="C48" s="3"/>
      <c r="D48" s="2" t="s">
        <v>13</v>
      </c>
      <c r="E48" s="4">
        <f>+E49+E50</f>
        <v>3066.62</v>
      </c>
      <c r="F48" s="4">
        <f>+F49+F50</f>
        <v>4925.13</v>
      </c>
      <c r="G48" s="4">
        <f>+G49+G50</f>
        <v>5405.16</v>
      </c>
      <c r="H48" s="4">
        <f>+H49+H50</f>
        <v>5609.35</v>
      </c>
      <c r="I48" s="4">
        <f t="shared" si="4"/>
        <v>176.25789957673271</v>
      </c>
      <c r="J48" s="4">
        <f t="shared" si="5"/>
        <v>109.74654476125502</v>
      </c>
      <c r="K48" s="4">
        <f t="shared" si="6"/>
        <v>182.91637046650712</v>
      </c>
      <c r="L48" s="4">
        <f t="shared" si="7"/>
        <v>113.89242517456393</v>
      </c>
    </row>
    <row r="49" spans="1:12" x14ac:dyDescent="0.3">
      <c r="A49" s="3"/>
      <c r="B49" s="3"/>
      <c r="C49" s="2" t="s">
        <v>14</v>
      </c>
      <c r="D49" s="2" t="s">
        <v>15</v>
      </c>
      <c r="E49" s="4">
        <v>3066.62</v>
      </c>
      <c r="F49" s="4">
        <v>3712.59</v>
      </c>
      <c r="G49" s="4">
        <v>4071.68</v>
      </c>
      <c r="H49" s="4">
        <v>4236.29</v>
      </c>
      <c r="I49" s="4">
        <f t="shared" si="4"/>
        <v>132.77419438991461</v>
      </c>
      <c r="J49" s="4">
        <f t="shared" si="5"/>
        <v>109.67222343431405</v>
      </c>
      <c r="K49" s="4">
        <f t="shared" si="6"/>
        <v>138.14199346511796</v>
      </c>
      <c r="L49" s="4">
        <f t="shared" si="7"/>
        <v>114.10605534141934</v>
      </c>
    </row>
    <row r="50" spans="1:12" x14ac:dyDescent="0.3">
      <c r="A50" s="3"/>
      <c r="B50" s="3"/>
      <c r="C50" s="2" t="s">
        <v>16</v>
      </c>
      <c r="D50" s="2" t="s">
        <v>17</v>
      </c>
      <c r="E50" s="4">
        <v>0</v>
      </c>
      <c r="F50" s="4">
        <v>1212.54</v>
      </c>
      <c r="G50" s="4">
        <v>1333.48</v>
      </c>
      <c r="H50" s="4">
        <v>1373.06</v>
      </c>
      <c r="I50" s="4" t="str">
        <f t="shared" si="4"/>
        <v>-</v>
      </c>
      <c r="J50" s="4">
        <f t="shared" si="5"/>
        <v>109.97410394708629</v>
      </c>
      <c r="K50" s="4" t="str">
        <f t="shared" si="6"/>
        <v>-</v>
      </c>
      <c r="L50" s="4">
        <f t="shared" si="7"/>
        <v>113.2383261583123</v>
      </c>
    </row>
    <row r="51" spans="1:12" x14ac:dyDescent="0.3">
      <c r="A51" s="3"/>
      <c r="B51" s="2" t="s">
        <v>40</v>
      </c>
      <c r="C51" s="3"/>
      <c r="D51" s="2" t="s">
        <v>41</v>
      </c>
      <c r="E51" s="4">
        <f>+E52+E53+E54+E55+E56</f>
        <v>27751.600000000002</v>
      </c>
      <c r="F51" s="4">
        <f>+F52+F53+F54+F55+F56</f>
        <v>33401.89</v>
      </c>
      <c r="G51" s="4">
        <f>+G52+G53+G54+G55+G56</f>
        <v>35564.699999999997</v>
      </c>
      <c r="H51" s="4">
        <f>+H52+H53+H54+H55+H56</f>
        <v>35564.699999999997</v>
      </c>
      <c r="I51" s="4">
        <f t="shared" si="4"/>
        <v>128.15369203937789</v>
      </c>
      <c r="J51" s="4">
        <f t="shared" si="5"/>
        <v>106.47511263584187</v>
      </c>
      <c r="K51" s="4">
        <f t="shared" si="6"/>
        <v>128.15369203937789</v>
      </c>
      <c r="L51" s="4">
        <f t="shared" si="7"/>
        <v>106.47511263584187</v>
      </c>
    </row>
    <row r="52" spans="1:12" x14ac:dyDescent="0.3">
      <c r="A52" s="3"/>
      <c r="B52" s="3"/>
      <c r="C52" s="2" t="s">
        <v>42</v>
      </c>
      <c r="D52" s="2" t="s">
        <v>43</v>
      </c>
      <c r="E52" s="4">
        <v>4178.7</v>
      </c>
      <c r="F52" s="4">
        <v>5514.46</v>
      </c>
      <c r="G52" s="4">
        <v>7064.7</v>
      </c>
      <c r="H52" s="4">
        <v>7064.7</v>
      </c>
      <c r="I52" s="4">
        <f t="shared" si="4"/>
        <v>169.06454160384808</v>
      </c>
      <c r="J52" s="4">
        <f t="shared" si="5"/>
        <v>128.112272099172</v>
      </c>
      <c r="K52" s="4">
        <f t="shared" si="6"/>
        <v>169.06454160384808</v>
      </c>
      <c r="L52" s="4">
        <f t="shared" si="7"/>
        <v>128.112272099172</v>
      </c>
    </row>
    <row r="53" spans="1:12" x14ac:dyDescent="0.3">
      <c r="A53" s="3"/>
      <c r="B53" s="3"/>
      <c r="C53" s="2" t="s">
        <v>44</v>
      </c>
      <c r="D53" s="2" t="s">
        <v>45</v>
      </c>
      <c r="E53" s="4">
        <v>23280.43</v>
      </c>
      <c r="F53" s="4">
        <v>26708.73</v>
      </c>
      <c r="G53" s="4">
        <v>25700</v>
      </c>
      <c r="H53" s="4">
        <v>25700</v>
      </c>
      <c r="I53" s="4">
        <f t="shared" si="4"/>
        <v>110.39314995470444</v>
      </c>
      <c r="J53" s="4">
        <f t="shared" si="5"/>
        <v>96.223219898512596</v>
      </c>
      <c r="K53" s="4">
        <f t="shared" si="6"/>
        <v>110.39314995470444</v>
      </c>
      <c r="L53" s="4">
        <f t="shared" si="7"/>
        <v>96.223219898512596</v>
      </c>
    </row>
    <row r="54" spans="1:12" x14ac:dyDescent="0.3">
      <c r="A54" s="3"/>
      <c r="B54" s="3"/>
      <c r="C54" s="2" t="s">
        <v>46</v>
      </c>
      <c r="D54" s="2" t="s">
        <v>47</v>
      </c>
      <c r="E54" s="4">
        <v>292.47000000000003</v>
      </c>
      <c r="F54" s="4">
        <v>0</v>
      </c>
      <c r="G54" s="4">
        <v>1500</v>
      </c>
      <c r="H54" s="4">
        <v>1500</v>
      </c>
      <c r="I54" s="4">
        <f t="shared" si="4"/>
        <v>512.87311519130162</v>
      </c>
      <c r="J54" s="4" t="str">
        <f t="shared" si="5"/>
        <v>-</v>
      </c>
      <c r="K54" s="4">
        <f t="shared" si="6"/>
        <v>512.87311519130162</v>
      </c>
      <c r="L54" s="4" t="str">
        <f t="shared" si="7"/>
        <v>-</v>
      </c>
    </row>
    <row r="55" spans="1:12" x14ac:dyDescent="0.3">
      <c r="A55" s="3"/>
      <c r="B55" s="3"/>
      <c r="C55" s="2" t="s">
        <v>48</v>
      </c>
      <c r="D55" s="2" t="s">
        <v>49</v>
      </c>
      <c r="E55" s="4">
        <v>0</v>
      </c>
      <c r="F55" s="4">
        <v>0</v>
      </c>
      <c r="G55" s="4">
        <v>800</v>
      </c>
      <c r="H55" s="4">
        <v>800</v>
      </c>
      <c r="I55" s="4" t="str">
        <f t="shared" si="4"/>
        <v>-</v>
      </c>
      <c r="J55" s="4" t="str">
        <f t="shared" si="5"/>
        <v>-</v>
      </c>
      <c r="K55" s="4" t="str">
        <f t="shared" si="6"/>
        <v>-</v>
      </c>
      <c r="L55" s="4" t="str">
        <f t="shared" si="7"/>
        <v>-</v>
      </c>
    </row>
    <row r="56" spans="1:12" x14ac:dyDescent="0.3">
      <c r="A56" s="3"/>
      <c r="B56" s="3"/>
      <c r="C56" s="2" t="s">
        <v>52</v>
      </c>
      <c r="D56" s="2" t="s">
        <v>53</v>
      </c>
      <c r="E56" s="4">
        <v>0</v>
      </c>
      <c r="F56" s="4">
        <v>1178.7</v>
      </c>
      <c r="G56" s="4">
        <v>500</v>
      </c>
      <c r="H56" s="4">
        <v>500</v>
      </c>
      <c r="I56" s="4" t="str">
        <f t="shared" si="4"/>
        <v>-</v>
      </c>
      <c r="J56" s="4">
        <f t="shared" si="5"/>
        <v>42.419614829897348</v>
      </c>
      <c r="K56" s="4" t="str">
        <f t="shared" si="6"/>
        <v>-</v>
      </c>
      <c r="L56" s="4">
        <f t="shared" si="7"/>
        <v>42.419614829897348</v>
      </c>
    </row>
    <row r="57" spans="1:12" x14ac:dyDescent="0.3">
      <c r="A57" s="7" t="s">
        <v>63</v>
      </c>
      <c r="B57" s="8"/>
      <c r="C57" s="8"/>
      <c r="D57" s="7" t="s">
        <v>64</v>
      </c>
      <c r="E57" s="9">
        <f>+E58+E71+E77+E83</f>
        <v>68801.069999999992</v>
      </c>
      <c r="F57" s="9">
        <f>+F58+F71+F77+F83</f>
        <v>164524.96</v>
      </c>
      <c r="G57" s="9">
        <f>+G58+G71+G77+G83</f>
        <v>181418.43000000002</v>
      </c>
      <c r="H57" s="9">
        <f>+H58+H71+H77+H83</f>
        <v>188059.55000000002</v>
      </c>
      <c r="I57" s="9">
        <f t="shared" si="4"/>
        <v>263.68547756597394</v>
      </c>
      <c r="J57" s="9">
        <f t="shared" si="5"/>
        <v>110.26802863225132</v>
      </c>
      <c r="K57" s="9">
        <f t="shared" si="6"/>
        <v>273.33811814263942</v>
      </c>
      <c r="L57" s="9">
        <f t="shared" si="7"/>
        <v>114.30457117266586</v>
      </c>
    </row>
    <row r="58" spans="1:12" x14ac:dyDescent="0.3">
      <c r="A58" s="2" t="s">
        <v>65</v>
      </c>
      <c r="B58" s="3"/>
      <c r="C58" s="3"/>
      <c r="D58" s="2" t="s">
        <v>66</v>
      </c>
      <c r="E58" s="4">
        <f>+E59+E61+E63+E66</f>
        <v>8234.9700000000012</v>
      </c>
      <c r="F58" s="4">
        <f>+F59+F61+F63+F66</f>
        <v>11637.25</v>
      </c>
      <c r="G58" s="4">
        <f>+G59+G61+G63+G66</f>
        <v>11921.51</v>
      </c>
      <c r="H58" s="4">
        <f>+H59+H61+H63+H66</f>
        <v>12182.56</v>
      </c>
      <c r="I58" s="4">
        <f t="shared" si="4"/>
        <v>144.76689046833198</v>
      </c>
      <c r="J58" s="4">
        <f t="shared" si="5"/>
        <v>102.44267331199381</v>
      </c>
      <c r="K58" s="4">
        <f t="shared" si="6"/>
        <v>147.93690808831116</v>
      </c>
      <c r="L58" s="4">
        <f t="shared" si="7"/>
        <v>104.68590087864401</v>
      </c>
    </row>
    <row r="59" spans="1:12" x14ac:dyDescent="0.3">
      <c r="A59" s="3"/>
      <c r="B59" s="2" t="s">
        <v>12</v>
      </c>
      <c r="C59" s="3"/>
      <c r="D59" s="2" t="s">
        <v>13</v>
      </c>
      <c r="E59" s="4">
        <f>+E60</f>
        <v>7203.26</v>
      </c>
      <c r="F59" s="4">
        <f>+F60</f>
        <v>7088.03</v>
      </c>
      <c r="G59" s="4">
        <f>+G60</f>
        <v>7773.61</v>
      </c>
      <c r="H59" s="4">
        <f>+H60</f>
        <v>8087.87</v>
      </c>
      <c r="I59" s="4">
        <f t="shared" si="4"/>
        <v>107.91794270927329</v>
      </c>
      <c r="J59" s="4">
        <f t="shared" si="5"/>
        <v>109.67236312487391</v>
      </c>
      <c r="K59" s="4">
        <f t="shared" si="6"/>
        <v>112.28068957666389</v>
      </c>
      <c r="L59" s="4">
        <f t="shared" si="7"/>
        <v>114.10603510425324</v>
      </c>
    </row>
    <row r="60" spans="1:12" x14ac:dyDescent="0.3">
      <c r="A60" s="3"/>
      <c r="B60" s="3"/>
      <c r="C60" s="2" t="s">
        <v>14</v>
      </c>
      <c r="D60" s="2" t="s">
        <v>15</v>
      </c>
      <c r="E60" s="4">
        <v>7203.26</v>
      </c>
      <c r="F60" s="4">
        <v>7088.03</v>
      </c>
      <c r="G60" s="4">
        <v>7773.61</v>
      </c>
      <c r="H60" s="4">
        <v>8087.87</v>
      </c>
      <c r="I60" s="4">
        <f t="shared" si="4"/>
        <v>107.91794270927329</v>
      </c>
      <c r="J60" s="4">
        <f t="shared" si="5"/>
        <v>109.67236312487391</v>
      </c>
      <c r="K60" s="4">
        <f t="shared" si="6"/>
        <v>112.28068957666389</v>
      </c>
      <c r="L60" s="4">
        <f t="shared" si="7"/>
        <v>114.10603510425324</v>
      </c>
    </row>
    <row r="61" spans="1:12" x14ac:dyDescent="0.3">
      <c r="A61" s="3"/>
      <c r="B61" s="2" t="s">
        <v>18</v>
      </c>
      <c r="C61" s="3"/>
      <c r="D61" s="2" t="s">
        <v>19</v>
      </c>
      <c r="E61" s="4">
        <f>+E62</f>
        <v>0</v>
      </c>
      <c r="F61" s="4">
        <f>+F62</f>
        <v>0</v>
      </c>
      <c r="G61" s="4">
        <f>+G62</f>
        <v>53.21</v>
      </c>
      <c r="H61" s="4">
        <f>+H62</f>
        <v>0</v>
      </c>
      <c r="I61" s="4" t="str">
        <f t="shared" si="4"/>
        <v>-</v>
      </c>
      <c r="J61" s="4" t="str">
        <f t="shared" si="5"/>
        <v>-</v>
      </c>
      <c r="K61" s="4" t="str">
        <f t="shared" si="6"/>
        <v>-</v>
      </c>
      <c r="L61" s="4" t="str">
        <f t="shared" si="7"/>
        <v>-</v>
      </c>
    </row>
    <row r="62" spans="1:12" x14ac:dyDescent="0.3">
      <c r="A62" s="3"/>
      <c r="B62" s="3"/>
      <c r="C62" s="2" t="s">
        <v>34</v>
      </c>
      <c r="D62" s="2" t="s">
        <v>35</v>
      </c>
      <c r="E62" s="4">
        <v>0</v>
      </c>
      <c r="F62" s="4">
        <v>0</v>
      </c>
      <c r="G62" s="4">
        <v>53.21</v>
      </c>
      <c r="H62" s="4">
        <v>0</v>
      </c>
      <c r="I62" s="4" t="str">
        <f t="shared" si="4"/>
        <v>-</v>
      </c>
      <c r="J62" s="4" t="str">
        <f t="shared" si="5"/>
        <v>-</v>
      </c>
      <c r="K62" s="4" t="str">
        <f t="shared" si="6"/>
        <v>-</v>
      </c>
      <c r="L62" s="4" t="str">
        <f t="shared" si="7"/>
        <v>-</v>
      </c>
    </row>
    <row r="63" spans="1:12" x14ac:dyDescent="0.3">
      <c r="A63" s="3"/>
      <c r="B63" s="2" t="s">
        <v>36</v>
      </c>
      <c r="C63" s="3"/>
      <c r="D63" s="2" t="s">
        <v>37</v>
      </c>
      <c r="E63" s="4">
        <f>+E64+E65</f>
        <v>0</v>
      </c>
      <c r="F63" s="4">
        <f>+F64+F65</f>
        <v>187.99</v>
      </c>
      <c r="G63" s="4">
        <f>+G64+G65</f>
        <v>0</v>
      </c>
      <c r="H63" s="4">
        <f>+H64+H65</f>
        <v>0</v>
      </c>
      <c r="I63" s="4" t="str">
        <f t="shared" si="4"/>
        <v>-</v>
      </c>
      <c r="J63" s="4">
        <f t="shared" si="5"/>
        <v>0</v>
      </c>
      <c r="K63" s="4" t="str">
        <f t="shared" si="6"/>
        <v>-</v>
      </c>
      <c r="L63" s="4">
        <f t="shared" si="7"/>
        <v>0</v>
      </c>
    </row>
    <row r="64" spans="1:12" x14ac:dyDescent="0.3">
      <c r="A64" s="3"/>
      <c r="B64" s="3"/>
      <c r="C64" s="2" t="s">
        <v>56</v>
      </c>
      <c r="D64" s="2" t="s">
        <v>57</v>
      </c>
      <c r="E64" s="4">
        <v>0</v>
      </c>
      <c r="F64" s="4">
        <v>125.33</v>
      </c>
      <c r="G64" s="4">
        <v>0</v>
      </c>
      <c r="H64" s="4">
        <v>0</v>
      </c>
      <c r="I64" s="4" t="str">
        <f t="shared" si="4"/>
        <v>-</v>
      </c>
      <c r="J64" s="4">
        <f t="shared" si="5"/>
        <v>0</v>
      </c>
      <c r="K64" s="4" t="str">
        <f t="shared" si="6"/>
        <v>-</v>
      </c>
      <c r="L64" s="4">
        <f t="shared" si="7"/>
        <v>0</v>
      </c>
    </row>
    <row r="65" spans="1:12" x14ac:dyDescent="0.3">
      <c r="A65" s="3"/>
      <c r="B65" s="3"/>
      <c r="C65" s="2" t="s">
        <v>58</v>
      </c>
      <c r="D65" s="2" t="s">
        <v>59</v>
      </c>
      <c r="E65" s="4">
        <v>0</v>
      </c>
      <c r="F65" s="4">
        <v>62.66</v>
      </c>
      <c r="G65" s="4">
        <v>0</v>
      </c>
      <c r="H65" s="4">
        <v>0</v>
      </c>
      <c r="I65" s="4" t="str">
        <f t="shared" si="4"/>
        <v>-</v>
      </c>
      <c r="J65" s="4">
        <f t="shared" si="5"/>
        <v>0</v>
      </c>
      <c r="K65" s="4" t="str">
        <f t="shared" si="6"/>
        <v>-</v>
      </c>
      <c r="L65" s="4">
        <f t="shared" si="7"/>
        <v>0</v>
      </c>
    </row>
    <row r="66" spans="1:12" x14ac:dyDescent="0.3">
      <c r="A66" s="3"/>
      <c r="B66" s="2" t="s">
        <v>40</v>
      </c>
      <c r="C66" s="3"/>
      <c r="D66" s="2" t="s">
        <v>41</v>
      </c>
      <c r="E66" s="4">
        <f>+E67+E68+E69+E70</f>
        <v>1031.71</v>
      </c>
      <c r="F66" s="4">
        <f>+F67+F68+F69+F70</f>
        <v>4361.2299999999996</v>
      </c>
      <c r="G66" s="4">
        <f>+G67+G68+G69+G70</f>
        <v>4094.69</v>
      </c>
      <c r="H66" s="4">
        <f>+H67+H68+H69+H70</f>
        <v>4094.69</v>
      </c>
      <c r="I66" s="4">
        <f t="shared" si="4"/>
        <v>396.88381425012841</v>
      </c>
      <c r="J66" s="4">
        <f t="shared" si="5"/>
        <v>93.888421385710004</v>
      </c>
      <c r="K66" s="4">
        <f t="shared" si="6"/>
        <v>396.88381425012841</v>
      </c>
      <c r="L66" s="4">
        <f t="shared" si="7"/>
        <v>93.888421385710004</v>
      </c>
    </row>
    <row r="67" spans="1:12" x14ac:dyDescent="0.3">
      <c r="A67" s="3"/>
      <c r="B67" s="3"/>
      <c r="C67" s="2" t="s">
        <v>42</v>
      </c>
      <c r="D67" s="2" t="s">
        <v>43</v>
      </c>
      <c r="E67" s="4">
        <v>334.11</v>
      </c>
      <c r="F67" s="4">
        <v>0</v>
      </c>
      <c r="G67" s="4">
        <v>1126</v>
      </c>
      <c r="H67" s="4">
        <v>1126</v>
      </c>
      <c r="I67" s="4">
        <f t="shared" ref="I67:I96" si="8">IF(E67&lt;&gt;0,G67/E67*100,"-")</f>
        <v>337.01475561940674</v>
      </c>
      <c r="J67" s="4" t="str">
        <f t="shared" ref="J67:J96" si="9">IF(F67&lt;&gt;0,G67/F67*100,"-")</f>
        <v>-</v>
      </c>
      <c r="K67" s="4">
        <f t="shared" ref="K67:K96" si="10">IF(E67&lt;&gt;0,H67/E67*100,"-")</f>
        <v>337.01475561940674</v>
      </c>
      <c r="L67" s="4" t="str">
        <f t="shared" ref="L67:L96" si="11">IF(F67&lt;&gt;0,H67/F67*100,"-")</f>
        <v>-</v>
      </c>
    </row>
    <row r="68" spans="1:12" x14ac:dyDescent="0.3">
      <c r="A68" s="3"/>
      <c r="B68" s="3"/>
      <c r="C68" s="2" t="s">
        <v>44</v>
      </c>
      <c r="D68" s="2" t="s">
        <v>45</v>
      </c>
      <c r="E68" s="4">
        <v>334.11</v>
      </c>
      <c r="F68" s="4">
        <v>3759.85</v>
      </c>
      <c r="G68" s="4">
        <v>2367.31</v>
      </c>
      <c r="H68" s="4">
        <v>2367.31</v>
      </c>
      <c r="I68" s="4">
        <f t="shared" si="8"/>
        <v>708.54209691418987</v>
      </c>
      <c r="J68" s="4">
        <f t="shared" si="9"/>
        <v>62.962884157612677</v>
      </c>
      <c r="K68" s="4">
        <f t="shared" si="10"/>
        <v>708.54209691418987</v>
      </c>
      <c r="L68" s="4">
        <f t="shared" si="11"/>
        <v>62.962884157612677</v>
      </c>
    </row>
    <row r="69" spans="1:12" x14ac:dyDescent="0.3">
      <c r="A69" s="3"/>
      <c r="B69" s="3"/>
      <c r="C69" s="2" t="s">
        <v>46</v>
      </c>
      <c r="D69" s="2" t="s">
        <v>47</v>
      </c>
      <c r="E69" s="4">
        <v>0</v>
      </c>
      <c r="F69" s="4">
        <v>601.38</v>
      </c>
      <c r="G69" s="4">
        <v>601.38</v>
      </c>
      <c r="H69" s="4">
        <v>601.38</v>
      </c>
      <c r="I69" s="4" t="str">
        <f t="shared" si="8"/>
        <v>-</v>
      </c>
      <c r="J69" s="4">
        <f t="shared" si="9"/>
        <v>100</v>
      </c>
      <c r="K69" s="4" t="str">
        <f t="shared" si="10"/>
        <v>-</v>
      </c>
      <c r="L69" s="4">
        <f t="shared" si="11"/>
        <v>100</v>
      </c>
    </row>
    <row r="70" spans="1:12" x14ac:dyDescent="0.3">
      <c r="A70" s="3"/>
      <c r="B70" s="3"/>
      <c r="C70" s="2" t="s">
        <v>52</v>
      </c>
      <c r="D70" s="2" t="s">
        <v>53</v>
      </c>
      <c r="E70" s="4">
        <v>363.49</v>
      </c>
      <c r="F70" s="4">
        <v>0</v>
      </c>
      <c r="G70" s="4">
        <v>0</v>
      </c>
      <c r="H70" s="4">
        <v>0</v>
      </c>
      <c r="I70" s="4">
        <f t="shared" si="8"/>
        <v>0</v>
      </c>
      <c r="J70" s="4" t="str">
        <f t="shared" si="9"/>
        <v>-</v>
      </c>
      <c r="K70" s="4">
        <f t="shared" si="10"/>
        <v>0</v>
      </c>
      <c r="L70" s="4" t="str">
        <f t="shared" si="11"/>
        <v>-</v>
      </c>
    </row>
    <row r="71" spans="1:12" x14ac:dyDescent="0.3">
      <c r="A71" s="2" t="s">
        <v>67</v>
      </c>
      <c r="B71" s="3"/>
      <c r="C71" s="3"/>
      <c r="D71" s="2" t="s">
        <v>68</v>
      </c>
      <c r="E71" s="4">
        <f>+E72+E74</f>
        <v>56754.270000000004</v>
      </c>
      <c r="F71" s="4">
        <f>+F72+F74</f>
        <v>147671.67000000001</v>
      </c>
      <c r="G71" s="4">
        <f>+G72+G74</f>
        <v>161105.90000000002</v>
      </c>
      <c r="H71" s="4">
        <f>+H72+H74</f>
        <v>167264.03</v>
      </c>
      <c r="I71" s="4">
        <f t="shared" si="8"/>
        <v>283.86568975338776</v>
      </c>
      <c r="J71" s="4">
        <f t="shared" si="9"/>
        <v>109.09736444370135</v>
      </c>
      <c r="K71" s="4">
        <f t="shared" si="10"/>
        <v>294.71620373233588</v>
      </c>
      <c r="L71" s="4">
        <f t="shared" si="11"/>
        <v>113.26751434449139</v>
      </c>
    </row>
    <row r="72" spans="1:12" x14ac:dyDescent="0.3">
      <c r="A72" s="3"/>
      <c r="B72" s="2" t="s">
        <v>12</v>
      </c>
      <c r="C72" s="3"/>
      <c r="D72" s="2" t="s">
        <v>13</v>
      </c>
      <c r="E72" s="4">
        <f>+E73</f>
        <v>43690.41</v>
      </c>
      <c r="F72" s="4">
        <f>+F73</f>
        <v>138893.94</v>
      </c>
      <c r="G72" s="4">
        <f>+G73</f>
        <v>152328.17000000001</v>
      </c>
      <c r="H72" s="4">
        <f>+H73</f>
        <v>158486.29999999999</v>
      </c>
      <c r="I72" s="4">
        <f t="shared" si="8"/>
        <v>348.65356035798249</v>
      </c>
      <c r="J72" s="4">
        <f t="shared" si="9"/>
        <v>109.67229383801771</v>
      </c>
      <c r="K72" s="4">
        <f t="shared" si="10"/>
        <v>362.74848416391603</v>
      </c>
      <c r="L72" s="4">
        <f t="shared" si="11"/>
        <v>114.1059861934941</v>
      </c>
    </row>
    <row r="73" spans="1:12" x14ac:dyDescent="0.3">
      <c r="A73" s="3"/>
      <c r="B73" s="3"/>
      <c r="C73" s="2" t="s">
        <v>14</v>
      </c>
      <c r="D73" s="2" t="s">
        <v>15</v>
      </c>
      <c r="E73" s="4">
        <v>43690.41</v>
      </c>
      <c r="F73" s="4">
        <v>138893.94</v>
      </c>
      <c r="G73" s="4">
        <v>152328.17000000001</v>
      </c>
      <c r="H73" s="4">
        <v>158486.29999999999</v>
      </c>
      <c r="I73" s="4">
        <f t="shared" si="8"/>
        <v>348.65356035798249</v>
      </c>
      <c r="J73" s="4">
        <f t="shared" si="9"/>
        <v>109.67229383801771</v>
      </c>
      <c r="K73" s="4">
        <f t="shared" si="10"/>
        <v>362.74848416391603</v>
      </c>
      <c r="L73" s="4">
        <f t="shared" si="11"/>
        <v>114.1059861934941</v>
      </c>
    </row>
    <row r="74" spans="1:12" x14ac:dyDescent="0.3">
      <c r="A74" s="3"/>
      <c r="B74" s="2" t="s">
        <v>40</v>
      </c>
      <c r="C74" s="3"/>
      <c r="D74" s="2" t="s">
        <v>41</v>
      </c>
      <c r="E74" s="4">
        <f>+E75+E76</f>
        <v>13063.86</v>
      </c>
      <c r="F74" s="4">
        <f>+F75+F76</f>
        <v>8777.73</v>
      </c>
      <c r="G74" s="4">
        <f>+G75+G76</f>
        <v>8777.73</v>
      </c>
      <c r="H74" s="4">
        <f>+H75+H76</f>
        <v>8777.73</v>
      </c>
      <c r="I74" s="4">
        <f t="shared" si="8"/>
        <v>67.190937441154446</v>
      </c>
      <c r="J74" s="4">
        <f t="shared" si="9"/>
        <v>100</v>
      </c>
      <c r="K74" s="4">
        <f t="shared" si="10"/>
        <v>67.190937441154446</v>
      </c>
      <c r="L74" s="4">
        <f t="shared" si="11"/>
        <v>100</v>
      </c>
    </row>
    <row r="75" spans="1:12" x14ac:dyDescent="0.3">
      <c r="A75" s="3"/>
      <c r="B75" s="3"/>
      <c r="C75" s="2" t="s">
        <v>42</v>
      </c>
      <c r="D75" s="2" t="s">
        <v>43</v>
      </c>
      <c r="E75" s="4">
        <v>0</v>
      </c>
      <c r="F75" s="4">
        <v>8777.73</v>
      </c>
      <c r="G75" s="4">
        <v>8777.73</v>
      </c>
      <c r="H75" s="4">
        <v>8777.73</v>
      </c>
      <c r="I75" s="4" t="str">
        <f t="shared" si="8"/>
        <v>-</v>
      </c>
      <c r="J75" s="4">
        <f t="shared" si="9"/>
        <v>100</v>
      </c>
      <c r="K75" s="4" t="str">
        <f t="shared" si="10"/>
        <v>-</v>
      </c>
      <c r="L75" s="4">
        <f t="shared" si="11"/>
        <v>100</v>
      </c>
    </row>
    <row r="76" spans="1:12" x14ac:dyDescent="0.3">
      <c r="A76" s="3"/>
      <c r="B76" s="3"/>
      <c r="C76" s="2" t="s">
        <v>44</v>
      </c>
      <c r="D76" s="2" t="s">
        <v>45</v>
      </c>
      <c r="E76" s="4">
        <v>13063.86</v>
      </c>
      <c r="F76" s="4">
        <v>0</v>
      </c>
      <c r="G76" s="4">
        <v>0</v>
      </c>
      <c r="H76" s="4">
        <v>0</v>
      </c>
      <c r="I76" s="4">
        <f t="shared" si="8"/>
        <v>0</v>
      </c>
      <c r="J76" s="4" t="str">
        <f t="shared" si="9"/>
        <v>-</v>
      </c>
      <c r="K76" s="4">
        <f t="shared" si="10"/>
        <v>0</v>
      </c>
      <c r="L76" s="4" t="str">
        <f t="shared" si="11"/>
        <v>-</v>
      </c>
    </row>
    <row r="77" spans="1:12" x14ac:dyDescent="0.3">
      <c r="A77" s="2" t="s">
        <v>69</v>
      </c>
      <c r="B77" s="3"/>
      <c r="C77" s="3"/>
      <c r="D77" s="2" t="s">
        <v>70</v>
      </c>
      <c r="E77" s="4">
        <f>+E78+E81</f>
        <v>3267.4</v>
      </c>
      <c r="F77" s="4">
        <f>+F78+F81</f>
        <v>3342.08</v>
      </c>
      <c r="G77" s="4">
        <f>+G78+G81</f>
        <v>3665.34</v>
      </c>
      <c r="H77" s="4">
        <f>+H78+H81</f>
        <v>3813.51</v>
      </c>
      <c r="I77" s="4">
        <f t="shared" si="8"/>
        <v>112.17910265042541</v>
      </c>
      <c r="J77" s="4">
        <f t="shared" si="9"/>
        <v>109.67241957104559</v>
      </c>
      <c r="K77" s="4">
        <f t="shared" si="10"/>
        <v>116.71390096100876</v>
      </c>
      <c r="L77" s="4">
        <f t="shared" si="11"/>
        <v>114.10588615473</v>
      </c>
    </row>
    <row r="78" spans="1:12" x14ac:dyDescent="0.3">
      <c r="A78" s="3"/>
      <c r="B78" s="2" t="s">
        <v>12</v>
      </c>
      <c r="C78" s="3"/>
      <c r="D78" s="2" t="s">
        <v>13</v>
      </c>
      <c r="E78" s="4">
        <f>+E79+E80</f>
        <v>1623.7</v>
      </c>
      <c r="F78" s="4">
        <f>+F79+F80</f>
        <v>3342.08</v>
      </c>
      <c r="G78" s="4">
        <f>+G79+G80</f>
        <v>3665.34</v>
      </c>
      <c r="H78" s="4">
        <f>+H79+H80</f>
        <v>3813.51</v>
      </c>
      <c r="I78" s="4">
        <f t="shared" si="8"/>
        <v>225.73997659666193</v>
      </c>
      <c r="J78" s="4">
        <f t="shared" si="9"/>
        <v>109.67241957104559</v>
      </c>
      <c r="K78" s="4">
        <f t="shared" si="10"/>
        <v>234.86543080618341</v>
      </c>
      <c r="L78" s="4">
        <f t="shared" si="11"/>
        <v>114.10588615473</v>
      </c>
    </row>
    <row r="79" spans="1:12" x14ac:dyDescent="0.3">
      <c r="A79" s="3"/>
      <c r="B79" s="3"/>
      <c r="C79" s="2" t="s">
        <v>14</v>
      </c>
      <c r="D79" s="2" t="s">
        <v>15</v>
      </c>
      <c r="E79" s="4">
        <v>821.85</v>
      </c>
      <c r="F79" s="4">
        <v>3342.08</v>
      </c>
      <c r="G79" s="4">
        <v>3665.34</v>
      </c>
      <c r="H79" s="4">
        <v>3813.51</v>
      </c>
      <c r="I79" s="4">
        <f t="shared" si="8"/>
        <v>445.98649388574552</v>
      </c>
      <c r="J79" s="4">
        <f t="shared" si="9"/>
        <v>109.67241957104559</v>
      </c>
      <c r="K79" s="4">
        <f t="shared" si="10"/>
        <v>464.01533126482934</v>
      </c>
      <c r="L79" s="4">
        <f t="shared" si="11"/>
        <v>114.10588615473</v>
      </c>
    </row>
    <row r="80" spans="1:12" x14ac:dyDescent="0.3">
      <c r="A80" s="3"/>
      <c r="B80" s="3"/>
      <c r="C80" s="2" t="s">
        <v>16</v>
      </c>
      <c r="D80" s="2" t="s">
        <v>17</v>
      </c>
      <c r="E80" s="4">
        <v>801.85</v>
      </c>
      <c r="F80" s="4">
        <v>0</v>
      </c>
      <c r="G80" s="4">
        <v>0</v>
      </c>
      <c r="H80" s="4">
        <v>0</v>
      </c>
      <c r="I80" s="4">
        <f t="shared" si="8"/>
        <v>0</v>
      </c>
      <c r="J80" s="4" t="str">
        <f t="shared" si="9"/>
        <v>-</v>
      </c>
      <c r="K80" s="4">
        <f t="shared" si="10"/>
        <v>0</v>
      </c>
      <c r="L80" s="4" t="str">
        <f t="shared" si="11"/>
        <v>-</v>
      </c>
    </row>
    <row r="81" spans="1:12" x14ac:dyDescent="0.3">
      <c r="A81" s="3"/>
      <c r="B81" s="2" t="s">
        <v>40</v>
      </c>
      <c r="C81" s="3"/>
      <c r="D81" s="2" t="s">
        <v>41</v>
      </c>
      <c r="E81" s="4">
        <f>+E82</f>
        <v>1643.7</v>
      </c>
      <c r="F81" s="4">
        <f>+F82</f>
        <v>0</v>
      </c>
      <c r="G81" s="4">
        <f>+G82</f>
        <v>0</v>
      </c>
      <c r="H81" s="4">
        <f>+H82</f>
        <v>0</v>
      </c>
      <c r="I81" s="4">
        <f t="shared" si="8"/>
        <v>0</v>
      </c>
      <c r="J81" s="4" t="str">
        <f t="shared" si="9"/>
        <v>-</v>
      </c>
      <c r="K81" s="4">
        <f t="shared" si="10"/>
        <v>0</v>
      </c>
      <c r="L81" s="4" t="str">
        <f t="shared" si="11"/>
        <v>-</v>
      </c>
    </row>
    <row r="82" spans="1:12" x14ac:dyDescent="0.3">
      <c r="A82" s="3"/>
      <c r="B82" s="3"/>
      <c r="C82" s="2" t="s">
        <v>44</v>
      </c>
      <c r="D82" s="2" t="s">
        <v>45</v>
      </c>
      <c r="E82" s="4">
        <v>1643.7</v>
      </c>
      <c r="F82" s="4">
        <v>0</v>
      </c>
      <c r="G82" s="4">
        <v>0</v>
      </c>
      <c r="H82" s="4">
        <v>0</v>
      </c>
      <c r="I82" s="4">
        <f t="shared" si="8"/>
        <v>0</v>
      </c>
      <c r="J82" s="4" t="str">
        <f t="shared" si="9"/>
        <v>-</v>
      </c>
      <c r="K82" s="4">
        <f t="shared" si="10"/>
        <v>0</v>
      </c>
      <c r="L82" s="4" t="str">
        <f t="shared" si="11"/>
        <v>-</v>
      </c>
    </row>
    <row r="83" spans="1:12" x14ac:dyDescent="0.3">
      <c r="A83" s="2" t="s">
        <v>71</v>
      </c>
      <c r="B83" s="3"/>
      <c r="C83" s="3"/>
      <c r="D83" s="2" t="s">
        <v>64</v>
      </c>
      <c r="E83" s="4">
        <f>+E84+E87+E90</f>
        <v>544.43000000000006</v>
      </c>
      <c r="F83" s="4">
        <f>+F84+F87+F90</f>
        <v>1873.96</v>
      </c>
      <c r="G83" s="4">
        <f>+G84+G87+G90</f>
        <v>4725.68</v>
      </c>
      <c r="H83" s="4">
        <f>+H84+H87+H90</f>
        <v>4799.45</v>
      </c>
      <c r="I83" s="4">
        <f t="shared" si="8"/>
        <v>868.0050695222526</v>
      </c>
      <c r="J83" s="4">
        <f t="shared" si="9"/>
        <v>252.17614036585627</v>
      </c>
      <c r="K83" s="4">
        <f t="shared" si="10"/>
        <v>881.55502084749173</v>
      </c>
      <c r="L83" s="4">
        <f t="shared" si="11"/>
        <v>256.11272385749959</v>
      </c>
    </row>
    <row r="84" spans="1:12" x14ac:dyDescent="0.3">
      <c r="A84" s="3"/>
      <c r="B84" s="2" t="s">
        <v>12</v>
      </c>
      <c r="C84" s="3"/>
      <c r="D84" s="2" t="s">
        <v>13</v>
      </c>
      <c r="E84" s="4">
        <f>+E85+E86</f>
        <v>349.82</v>
      </c>
      <c r="F84" s="4">
        <f>+F85+F86</f>
        <v>1759.41</v>
      </c>
      <c r="G84" s="4">
        <f>+G85+G86</f>
        <v>1930.6799999999998</v>
      </c>
      <c r="H84" s="4">
        <f>+H85+H86</f>
        <v>2004.45</v>
      </c>
      <c r="I84" s="4">
        <f t="shared" si="8"/>
        <v>551.90669487164826</v>
      </c>
      <c r="J84" s="4">
        <f t="shared" si="9"/>
        <v>109.73451327433628</v>
      </c>
      <c r="K84" s="4">
        <f t="shared" si="10"/>
        <v>572.99468297981821</v>
      </c>
      <c r="L84" s="4">
        <f t="shared" si="11"/>
        <v>113.92739611574333</v>
      </c>
    </row>
    <row r="85" spans="1:12" x14ac:dyDescent="0.3">
      <c r="A85" s="3"/>
      <c r="B85" s="3"/>
      <c r="C85" s="2" t="s">
        <v>14</v>
      </c>
      <c r="D85" s="2" t="s">
        <v>15</v>
      </c>
      <c r="E85" s="4">
        <v>331.82</v>
      </c>
      <c r="F85" s="4">
        <v>1397.41</v>
      </c>
      <c r="G85" s="4">
        <v>1532.57</v>
      </c>
      <c r="H85" s="4">
        <v>1594.53</v>
      </c>
      <c r="I85" s="4">
        <f t="shared" si="8"/>
        <v>461.86788017599901</v>
      </c>
      <c r="J85" s="4">
        <f t="shared" si="9"/>
        <v>109.67217924589062</v>
      </c>
      <c r="K85" s="4">
        <f t="shared" si="10"/>
        <v>480.54065457175579</v>
      </c>
      <c r="L85" s="4">
        <f t="shared" si="11"/>
        <v>114.10609627811451</v>
      </c>
    </row>
    <row r="86" spans="1:12" x14ac:dyDescent="0.3">
      <c r="A86" s="3"/>
      <c r="B86" s="3"/>
      <c r="C86" s="2" t="s">
        <v>16</v>
      </c>
      <c r="D86" s="2" t="s">
        <v>17</v>
      </c>
      <c r="E86" s="4">
        <v>18</v>
      </c>
      <c r="F86" s="4">
        <v>362</v>
      </c>
      <c r="G86" s="4">
        <v>398.11</v>
      </c>
      <c r="H86" s="4">
        <v>409.92</v>
      </c>
      <c r="I86" s="4">
        <f t="shared" si="8"/>
        <v>2211.7222222222226</v>
      </c>
      <c r="J86" s="4">
        <f t="shared" si="9"/>
        <v>109.97513812154696</v>
      </c>
      <c r="K86" s="4">
        <f t="shared" si="10"/>
        <v>2277.3333333333335</v>
      </c>
      <c r="L86" s="4">
        <f t="shared" si="11"/>
        <v>113.2375690607735</v>
      </c>
    </row>
    <row r="87" spans="1:12" x14ac:dyDescent="0.3">
      <c r="A87" s="3"/>
      <c r="B87" s="2" t="s">
        <v>18</v>
      </c>
      <c r="C87" s="3"/>
      <c r="D87" s="2" t="s">
        <v>19</v>
      </c>
      <c r="E87" s="4">
        <f>+E88+E89</f>
        <v>16</v>
      </c>
      <c r="F87" s="4">
        <f>+F88+F89</f>
        <v>0</v>
      </c>
      <c r="G87" s="4">
        <f>+G88+G89</f>
        <v>100</v>
      </c>
      <c r="H87" s="4">
        <f>+H88+H89</f>
        <v>100</v>
      </c>
      <c r="I87" s="4">
        <f t="shared" si="8"/>
        <v>625</v>
      </c>
      <c r="J87" s="4" t="str">
        <f t="shared" si="9"/>
        <v>-</v>
      </c>
      <c r="K87" s="4">
        <f t="shared" si="10"/>
        <v>625</v>
      </c>
      <c r="L87" s="4" t="str">
        <f t="shared" si="11"/>
        <v>-</v>
      </c>
    </row>
    <row r="88" spans="1:12" x14ac:dyDescent="0.3">
      <c r="A88" s="3"/>
      <c r="B88" s="3"/>
      <c r="C88" s="2" t="s">
        <v>20</v>
      </c>
      <c r="D88" s="2" t="s">
        <v>21</v>
      </c>
      <c r="E88" s="4">
        <v>16</v>
      </c>
      <c r="F88" s="4">
        <v>0</v>
      </c>
      <c r="G88" s="4">
        <v>0</v>
      </c>
      <c r="H88" s="4">
        <v>0</v>
      </c>
      <c r="I88" s="4">
        <f t="shared" si="8"/>
        <v>0</v>
      </c>
      <c r="J88" s="4" t="str">
        <f t="shared" si="9"/>
        <v>-</v>
      </c>
      <c r="K88" s="4">
        <f t="shared" si="10"/>
        <v>0</v>
      </c>
      <c r="L88" s="4" t="str">
        <f t="shared" si="11"/>
        <v>-</v>
      </c>
    </row>
    <row r="89" spans="1:12" x14ac:dyDescent="0.3">
      <c r="A89" s="3"/>
      <c r="B89" s="3"/>
      <c r="C89" s="2" t="s">
        <v>22</v>
      </c>
      <c r="D89" s="2" t="s">
        <v>23</v>
      </c>
      <c r="E89" s="4">
        <v>0</v>
      </c>
      <c r="F89" s="4">
        <v>0</v>
      </c>
      <c r="G89" s="4">
        <v>100</v>
      </c>
      <c r="H89" s="4">
        <v>100</v>
      </c>
      <c r="I89" s="4" t="str">
        <f t="shared" si="8"/>
        <v>-</v>
      </c>
      <c r="J89" s="4" t="str">
        <f t="shared" si="9"/>
        <v>-</v>
      </c>
      <c r="K89" s="4" t="str">
        <f t="shared" si="10"/>
        <v>-</v>
      </c>
      <c r="L89" s="4" t="str">
        <f t="shared" si="11"/>
        <v>-</v>
      </c>
    </row>
    <row r="90" spans="1:12" x14ac:dyDescent="0.3">
      <c r="A90" s="3"/>
      <c r="B90" s="2" t="s">
        <v>40</v>
      </c>
      <c r="C90" s="3"/>
      <c r="D90" s="2" t="s">
        <v>41</v>
      </c>
      <c r="E90" s="4">
        <f>+E91+E92+E93+E94+E95+E96</f>
        <v>178.61</v>
      </c>
      <c r="F90" s="4">
        <f>+F91+F92+F93+F94+F95+F96</f>
        <v>114.55</v>
      </c>
      <c r="G90" s="4">
        <f>+G91+G92+G93+G94+G95+G96</f>
        <v>2695</v>
      </c>
      <c r="H90" s="4">
        <f>+H91+H92+H93+H94+H95+H96</f>
        <v>2695</v>
      </c>
      <c r="I90" s="4">
        <f t="shared" si="8"/>
        <v>1508.874083198029</v>
      </c>
      <c r="J90" s="4">
        <f t="shared" si="9"/>
        <v>2352.6844172850288</v>
      </c>
      <c r="K90" s="4">
        <f t="shared" si="10"/>
        <v>1508.874083198029</v>
      </c>
      <c r="L90" s="4">
        <f t="shared" si="11"/>
        <v>2352.6844172850288</v>
      </c>
    </row>
    <row r="91" spans="1:12" x14ac:dyDescent="0.3">
      <c r="A91" s="3"/>
      <c r="B91" s="3"/>
      <c r="C91" s="2" t="s">
        <v>42</v>
      </c>
      <c r="D91" s="2" t="s">
        <v>43</v>
      </c>
      <c r="E91" s="4">
        <v>8</v>
      </c>
      <c r="F91" s="4">
        <v>0</v>
      </c>
      <c r="G91" s="4">
        <v>295</v>
      </c>
      <c r="H91" s="4">
        <v>295</v>
      </c>
      <c r="I91" s="4">
        <f t="shared" si="8"/>
        <v>3687.5</v>
      </c>
      <c r="J91" s="4" t="str">
        <f t="shared" si="9"/>
        <v>-</v>
      </c>
      <c r="K91" s="4">
        <f t="shared" si="10"/>
        <v>3687.5</v>
      </c>
      <c r="L91" s="4" t="str">
        <f t="shared" si="11"/>
        <v>-</v>
      </c>
    </row>
    <row r="92" spans="1:12" x14ac:dyDescent="0.3">
      <c r="A92" s="3"/>
      <c r="B92" s="3"/>
      <c r="C92" s="2" t="s">
        <v>44</v>
      </c>
      <c r="D92" s="2" t="s">
        <v>45</v>
      </c>
      <c r="E92" s="4">
        <v>6</v>
      </c>
      <c r="F92" s="4">
        <v>20</v>
      </c>
      <c r="G92" s="4">
        <v>900</v>
      </c>
      <c r="H92" s="4">
        <v>900</v>
      </c>
      <c r="I92" s="4">
        <f t="shared" si="8"/>
        <v>15000</v>
      </c>
      <c r="J92" s="4">
        <f t="shared" si="9"/>
        <v>4500</v>
      </c>
      <c r="K92" s="4">
        <f t="shared" si="10"/>
        <v>15000</v>
      </c>
      <c r="L92" s="4">
        <f t="shared" si="11"/>
        <v>4500</v>
      </c>
    </row>
    <row r="93" spans="1:12" x14ac:dyDescent="0.3">
      <c r="A93" s="3"/>
      <c r="B93" s="3"/>
      <c r="C93" s="2" t="s">
        <v>46</v>
      </c>
      <c r="D93" s="2" t="s">
        <v>47</v>
      </c>
      <c r="E93" s="4">
        <v>158.61000000000001</v>
      </c>
      <c r="F93" s="4">
        <v>93.55</v>
      </c>
      <c r="G93" s="4">
        <v>1000</v>
      </c>
      <c r="H93" s="4">
        <v>1000</v>
      </c>
      <c r="I93" s="4">
        <f t="shared" si="8"/>
        <v>630.47727129436976</v>
      </c>
      <c r="J93" s="4">
        <f t="shared" si="9"/>
        <v>1068.9470871191877</v>
      </c>
      <c r="K93" s="4">
        <f t="shared" si="10"/>
        <v>630.47727129436976</v>
      </c>
      <c r="L93" s="4">
        <f t="shared" si="11"/>
        <v>1068.9470871191877</v>
      </c>
    </row>
    <row r="94" spans="1:12" x14ac:dyDescent="0.3">
      <c r="A94" s="3"/>
      <c r="B94" s="3"/>
      <c r="C94" s="2" t="s">
        <v>48</v>
      </c>
      <c r="D94" s="2" t="s">
        <v>49</v>
      </c>
      <c r="E94" s="4">
        <v>0</v>
      </c>
      <c r="F94" s="4">
        <v>1</v>
      </c>
      <c r="G94" s="4">
        <v>100</v>
      </c>
      <c r="H94" s="4">
        <v>100</v>
      </c>
      <c r="I94" s="4" t="str">
        <f t="shared" si="8"/>
        <v>-</v>
      </c>
      <c r="J94" s="4">
        <f t="shared" si="9"/>
        <v>10000</v>
      </c>
      <c r="K94" s="4" t="str">
        <f t="shared" si="10"/>
        <v>-</v>
      </c>
      <c r="L94" s="4">
        <f t="shared" si="11"/>
        <v>10000</v>
      </c>
    </row>
    <row r="95" spans="1:12" x14ac:dyDescent="0.3">
      <c r="A95" s="3"/>
      <c r="B95" s="3"/>
      <c r="C95" s="2" t="s">
        <v>50</v>
      </c>
      <c r="D95" s="2" t="s">
        <v>51</v>
      </c>
      <c r="E95" s="4">
        <v>0</v>
      </c>
      <c r="F95" s="4">
        <v>0</v>
      </c>
      <c r="G95" s="4">
        <v>200</v>
      </c>
      <c r="H95" s="4">
        <v>200</v>
      </c>
      <c r="I95" s="4" t="str">
        <f t="shared" si="8"/>
        <v>-</v>
      </c>
      <c r="J95" s="4" t="str">
        <f t="shared" si="9"/>
        <v>-</v>
      </c>
      <c r="K95" s="4" t="str">
        <f t="shared" si="10"/>
        <v>-</v>
      </c>
      <c r="L95" s="4" t="str">
        <f t="shared" si="11"/>
        <v>-</v>
      </c>
    </row>
    <row r="96" spans="1:12" x14ac:dyDescent="0.3">
      <c r="A96" s="3"/>
      <c r="B96" s="3"/>
      <c r="C96" s="2" t="s">
        <v>52</v>
      </c>
      <c r="D96" s="2" t="s">
        <v>53</v>
      </c>
      <c r="E96" s="4">
        <v>6</v>
      </c>
      <c r="F96" s="4">
        <v>0</v>
      </c>
      <c r="G96" s="4">
        <v>200</v>
      </c>
      <c r="H96" s="4">
        <v>200</v>
      </c>
      <c r="I96" s="4">
        <f t="shared" si="8"/>
        <v>3333.3333333333335</v>
      </c>
      <c r="J96" s="4" t="str">
        <f t="shared" si="9"/>
        <v>-</v>
      </c>
      <c r="K96" s="4">
        <f t="shared" si="10"/>
        <v>3333.3333333333335</v>
      </c>
      <c r="L96" s="4" t="str">
        <f t="shared" si="11"/>
        <v>-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TOVORNIK</dc:creator>
  <cp:lastModifiedBy>Tea URŠIČ</cp:lastModifiedBy>
  <dcterms:created xsi:type="dcterms:W3CDTF">2025-04-04T10:17:49Z</dcterms:created>
  <dcterms:modified xsi:type="dcterms:W3CDTF">2025-04-10T11:47:04Z</dcterms:modified>
</cp:coreProperties>
</file>