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SEJE MESTNEGA SVETA - MANDAT 2022 - 2026\SEJE MESTNEGA SVETA\REDNE SEJE\24. REDNA SEJA (24.4.2025)\PRORAČUN\"/>
    </mc:Choice>
  </mc:AlternateContent>
  <bookViews>
    <workbookView xWindow="0" yWindow="0" windowWidth="13608" windowHeight="11856"/>
  </bookViews>
  <sheets>
    <sheet name="List1" sheetId="1" r:id="rId1"/>
  </sheets>
  <definedNames>
    <definedName name="_xlnm.Print_Titles" localSheetId="0">List1!$1:$2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30" i="1" l="1"/>
  <c r="K1930" i="1"/>
  <c r="J1930" i="1"/>
  <c r="I1930" i="1"/>
  <c r="H1930" i="1"/>
  <c r="G1930" i="1"/>
  <c r="F1930" i="1"/>
  <c r="E1930" i="1"/>
  <c r="L1929" i="1"/>
  <c r="K1929" i="1"/>
  <c r="J1929" i="1"/>
  <c r="I1929" i="1"/>
  <c r="L1928" i="1"/>
  <c r="K1928" i="1"/>
  <c r="J1928" i="1"/>
  <c r="I1928" i="1"/>
  <c r="H1927" i="1"/>
  <c r="G1927" i="1"/>
  <c r="F1927" i="1"/>
  <c r="L1927" i="1" s="1"/>
  <c r="E1927" i="1"/>
  <c r="K1927" i="1" s="1"/>
  <c r="L1926" i="1"/>
  <c r="K1926" i="1"/>
  <c r="J1926" i="1"/>
  <c r="I1926" i="1"/>
  <c r="J1925" i="1"/>
  <c r="H1925" i="1"/>
  <c r="G1925" i="1"/>
  <c r="F1925" i="1"/>
  <c r="L1925" i="1" s="1"/>
  <c r="E1925" i="1"/>
  <c r="K1925" i="1" s="1"/>
  <c r="L1924" i="1"/>
  <c r="K1924" i="1"/>
  <c r="J1924" i="1"/>
  <c r="I1924" i="1"/>
  <c r="L1923" i="1"/>
  <c r="K1923" i="1"/>
  <c r="J1923" i="1"/>
  <c r="I1923" i="1"/>
  <c r="H1922" i="1"/>
  <c r="G1922" i="1"/>
  <c r="F1922" i="1"/>
  <c r="L1922" i="1" s="1"/>
  <c r="E1922" i="1"/>
  <c r="K1922" i="1" s="1"/>
  <c r="L1921" i="1"/>
  <c r="K1921" i="1"/>
  <c r="J1921" i="1"/>
  <c r="I1921" i="1"/>
  <c r="L1920" i="1"/>
  <c r="K1920" i="1"/>
  <c r="J1920" i="1"/>
  <c r="I1920" i="1"/>
  <c r="L1919" i="1"/>
  <c r="K1919" i="1"/>
  <c r="J1919" i="1"/>
  <c r="I1919" i="1"/>
  <c r="H1918" i="1"/>
  <c r="G1918" i="1"/>
  <c r="F1918" i="1"/>
  <c r="L1918" i="1" s="1"/>
  <c r="E1918" i="1"/>
  <c r="K1918" i="1" s="1"/>
  <c r="L1917" i="1"/>
  <c r="K1917" i="1"/>
  <c r="J1917" i="1"/>
  <c r="I1917" i="1"/>
  <c r="L1916" i="1"/>
  <c r="K1916" i="1"/>
  <c r="J1916" i="1"/>
  <c r="I1916" i="1"/>
  <c r="L1915" i="1"/>
  <c r="K1915" i="1"/>
  <c r="J1915" i="1"/>
  <c r="I1915" i="1"/>
  <c r="H1914" i="1"/>
  <c r="G1914" i="1"/>
  <c r="F1914" i="1"/>
  <c r="L1914" i="1" s="1"/>
  <c r="E1914" i="1"/>
  <c r="K1914" i="1" s="1"/>
  <c r="L1913" i="1"/>
  <c r="K1913" i="1"/>
  <c r="J1913" i="1"/>
  <c r="I1913" i="1"/>
  <c r="L1912" i="1"/>
  <c r="K1912" i="1"/>
  <c r="J1912" i="1"/>
  <c r="I1912" i="1"/>
  <c r="L1911" i="1"/>
  <c r="K1911" i="1"/>
  <c r="J1911" i="1"/>
  <c r="I1911" i="1"/>
  <c r="L1910" i="1"/>
  <c r="K1910" i="1"/>
  <c r="J1910" i="1"/>
  <c r="I1910" i="1"/>
  <c r="L1909" i="1"/>
  <c r="K1909" i="1"/>
  <c r="J1909" i="1"/>
  <c r="I1909" i="1"/>
  <c r="H1908" i="1"/>
  <c r="G1908" i="1"/>
  <c r="F1908" i="1"/>
  <c r="L1908" i="1" s="1"/>
  <c r="E1908" i="1"/>
  <c r="K1908" i="1" s="1"/>
  <c r="L1907" i="1"/>
  <c r="K1907" i="1"/>
  <c r="J1907" i="1"/>
  <c r="I1907" i="1"/>
  <c r="L1906" i="1"/>
  <c r="K1906" i="1"/>
  <c r="J1906" i="1"/>
  <c r="I1906" i="1"/>
  <c r="L1905" i="1"/>
  <c r="K1905" i="1"/>
  <c r="J1905" i="1"/>
  <c r="I1905" i="1"/>
  <c r="H1904" i="1"/>
  <c r="G1904" i="1"/>
  <c r="F1904" i="1"/>
  <c r="L1904" i="1" s="1"/>
  <c r="E1904" i="1"/>
  <c r="K1904" i="1" s="1"/>
  <c r="L1903" i="1"/>
  <c r="K1903" i="1"/>
  <c r="J1903" i="1"/>
  <c r="I1903" i="1"/>
  <c r="L1902" i="1"/>
  <c r="K1902" i="1"/>
  <c r="J1902" i="1"/>
  <c r="I1902" i="1"/>
  <c r="L1901" i="1"/>
  <c r="K1901" i="1"/>
  <c r="J1901" i="1"/>
  <c r="I1901" i="1"/>
  <c r="L1900" i="1"/>
  <c r="K1900" i="1"/>
  <c r="J1900" i="1"/>
  <c r="I1900" i="1"/>
  <c r="H1899" i="1"/>
  <c r="G1899" i="1"/>
  <c r="F1899" i="1"/>
  <c r="L1899" i="1" s="1"/>
  <c r="E1899" i="1"/>
  <c r="K1899" i="1" s="1"/>
  <c r="L1898" i="1"/>
  <c r="K1898" i="1"/>
  <c r="J1898" i="1"/>
  <c r="I1898" i="1"/>
  <c r="L1897" i="1"/>
  <c r="K1897" i="1"/>
  <c r="J1897" i="1"/>
  <c r="I1897" i="1"/>
  <c r="L1896" i="1"/>
  <c r="K1896" i="1"/>
  <c r="J1896" i="1"/>
  <c r="I1896" i="1"/>
  <c r="L1895" i="1"/>
  <c r="K1895" i="1"/>
  <c r="J1895" i="1"/>
  <c r="I1895" i="1"/>
  <c r="H1894" i="1"/>
  <c r="H1893" i="1" s="1"/>
  <c r="G1894" i="1"/>
  <c r="F1894" i="1"/>
  <c r="L1894" i="1" s="1"/>
  <c r="E1894" i="1"/>
  <c r="K1894" i="1" s="1"/>
  <c r="L1892" i="1"/>
  <c r="K1892" i="1"/>
  <c r="J1892" i="1"/>
  <c r="I1892" i="1"/>
  <c r="J1891" i="1"/>
  <c r="H1891" i="1"/>
  <c r="G1891" i="1"/>
  <c r="F1891" i="1"/>
  <c r="L1891" i="1" s="1"/>
  <c r="E1891" i="1"/>
  <c r="K1891" i="1" s="1"/>
  <c r="L1890" i="1"/>
  <c r="K1890" i="1"/>
  <c r="J1890" i="1"/>
  <c r="I1890" i="1"/>
  <c r="L1889" i="1"/>
  <c r="K1889" i="1"/>
  <c r="J1889" i="1"/>
  <c r="I1889" i="1"/>
  <c r="H1888" i="1"/>
  <c r="G1888" i="1"/>
  <c r="F1888" i="1"/>
  <c r="L1888" i="1" s="1"/>
  <c r="E1888" i="1"/>
  <c r="K1888" i="1" s="1"/>
  <c r="L1887" i="1"/>
  <c r="K1887" i="1"/>
  <c r="J1887" i="1"/>
  <c r="I1887" i="1"/>
  <c r="L1886" i="1"/>
  <c r="K1886" i="1"/>
  <c r="J1886" i="1"/>
  <c r="I1886" i="1"/>
  <c r="L1885" i="1"/>
  <c r="K1885" i="1"/>
  <c r="J1885" i="1"/>
  <c r="I1885" i="1"/>
  <c r="H1884" i="1"/>
  <c r="G1884" i="1"/>
  <c r="F1884" i="1"/>
  <c r="L1884" i="1" s="1"/>
  <c r="E1884" i="1"/>
  <c r="K1884" i="1" s="1"/>
  <c r="L1883" i="1"/>
  <c r="K1883" i="1"/>
  <c r="J1883" i="1"/>
  <c r="I1883" i="1"/>
  <c r="H1882" i="1"/>
  <c r="G1882" i="1"/>
  <c r="J1882" i="1" s="1"/>
  <c r="F1882" i="1"/>
  <c r="L1882" i="1" s="1"/>
  <c r="E1882" i="1"/>
  <c r="K1882" i="1" s="1"/>
  <c r="L1881" i="1"/>
  <c r="K1881" i="1"/>
  <c r="J1881" i="1"/>
  <c r="I1881" i="1"/>
  <c r="L1880" i="1"/>
  <c r="K1880" i="1"/>
  <c r="J1880" i="1"/>
  <c r="I1880" i="1"/>
  <c r="L1879" i="1"/>
  <c r="K1879" i="1"/>
  <c r="J1879" i="1"/>
  <c r="I1879" i="1"/>
  <c r="L1878" i="1"/>
  <c r="K1878" i="1"/>
  <c r="J1878" i="1"/>
  <c r="I1878" i="1"/>
  <c r="L1877" i="1"/>
  <c r="K1877" i="1"/>
  <c r="J1877" i="1"/>
  <c r="I1877" i="1"/>
  <c r="H1876" i="1"/>
  <c r="G1876" i="1"/>
  <c r="F1876" i="1"/>
  <c r="L1876" i="1" s="1"/>
  <c r="E1876" i="1"/>
  <c r="K1876" i="1" s="1"/>
  <c r="L1875" i="1"/>
  <c r="K1875" i="1"/>
  <c r="J1875" i="1"/>
  <c r="I1875" i="1"/>
  <c r="L1874" i="1"/>
  <c r="K1874" i="1"/>
  <c r="J1874" i="1"/>
  <c r="I1874" i="1"/>
  <c r="L1873" i="1"/>
  <c r="K1873" i="1"/>
  <c r="J1873" i="1"/>
  <c r="I1873" i="1"/>
  <c r="H1872" i="1"/>
  <c r="G1872" i="1"/>
  <c r="F1872" i="1"/>
  <c r="L1872" i="1" s="1"/>
  <c r="E1872" i="1"/>
  <c r="K1872" i="1" s="1"/>
  <c r="L1871" i="1"/>
  <c r="K1871" i="1"/>
  <c r="J1871" i="1"/>
  <c r="I1871" i="1"/>
  <c r="L1870" i="1"/>
  <c r="K1870" i="1"/>
  <c r="J1870" i="1"/>
  <c r="I1870" i="1"/>
  <c r="H1869" i="1"/>
  <c r="G1869" i="1"/>
  <c r="F1869" i="1"/>
  <c r="L1869" i="1" s="1"/>
  <c r="E1869" i="1"/>
  <c r="K1869" i="1" s="1"/>
  <c r="L1868" i="1"/>
  <c r="K1868" i="1"/>
  <c r="J1868" i="1"/>
  <c r="I1868" i="1"/>
  <c r="L1867" i="1"/>
  <c r="K1867" i="1"/>
  <c r="J1867" i="1"/>
  <c r="I1867" i="1"/>
  <c r="L1866" i="1"/>
  <c r="K1866" i="1"/>
  <c r="J1866" i="1"/>
  <c r="I1866" i="1"/>
  <c r="H1865" i="1"/>
  <c r="G1865" i="1"/>
  <c r="F1865" i="1"/>
  <c r="L1865" i="1" s="1"/>
  <c r="E1865" i="1"/>
  <c r="K1865" i="1" s="1"/>
  <c r="H1864" i="1"/>
  <c r="G1864" i="1"/>
  <c r="F1864" i="1"/>
  <c r="L1863" i="1"/>
  <c r="K1863" i="1"/>
  <c r="J1863" i="1"/>
  <c r="I1863" i="1"/>
  <c r="H1862" i="1"/>
  <c r="G1862" i="1"/>
  <c r="J1862" i="1" s="1"/>
  <c r="F1862" i="1"/>
  <c r="L1862" i="1" s="1"/>
  <c r="E1862" i="1"/>
  <c r="K1862" i="1" s="1"/>
  <c r="L1861" i="1"/>
  <c r="K1861" i="1"/>
  <c r="J1861" i="1"/>
  <c r="I1861" i="1"/>
  <c r="H1860" i="1"/>
  <c r="G1860" i="1"/>
  <c r="J1860" i="1" s="1"/>
  <c r="F1860" i="1"/>
  <c r="L1860" i="1" s="1"/>
  <c r="E1860" i="1"/>
  <c r="K1860" i="1" s="1"/>
  <c r="L1859" i="1"/>
  <c r="K1859" i="1"/>
  <c r="J1859" i="1"/>
  <c r="I1859" i="1"/>
  <c r="H1858" i="1"/>
  <c r="G1858" i="1"/>
  <c r="J1858" i="1" s="1"/>
  <c r="F1858" i="1"/>
  <c r="L1858" i="1" s="1"/>
  <c r="E1858" i="1"/>
  <c r="K1858" i="1" s="1"/>
  <c r="L1857" i="1"/>
  <c r="K1857" i="1"/>
  <c r="J1857" i="1"/>
  <c r="I1857" i="1"/>
  <c r="L1856" i="1"/>
  <c r="K1856" i="1"/>
  <c r="J1856" i="1"/>
  <c r="I1856" i="1"/>
  <c r="H1855" i="1"/>
  <c r="G1855" i="1"/>
  <c r="F1855" i="1"/>
  <c r="L1855" i="1" s="1"/>
  <c r="E1855" i="1"/>
  <c r="K1855" i="1" s="1"/>
  <c r="L1854" i="1"/>
  <c r="K1854" i="1"/>
  <c r="J1854" i="1"/>
  <c r="I1854" i="1"/>
  <c r="L1853" i="1"/>
  <c r="K1853" i="1"/>
  <c r="J1853" i="1"/>
  <c r="I1853" i="1"/>
  <c r="H1852" i="1"/>
  <c r="G1852" i="1"/>
  <c r="F1852" i="1"/>
  <c r="L1852" i="1" s="1"/>
  <c r="E1852" i="1"/>
  <c r="K1852" i="1" s="1"/>
  <c r="L1851" i="1"/>
  <c r="K1851" i="1"/>
  <c r="J1851" i="1"/>
  <c r="I1851" i="1"/>
  <c r="L1850" i="1"/>
  <c r="K1850" i="1"/>
  <c r="J1850" i="1"/>
  <c r="I1850" i="1"/>
  <c r="L1849" i="1"/>
  <c r="K1849" i="1"/>
  <c r="J1849" i="1"/>
  <c r="I1849" i="1"/>
  <c r="L1848" i="1"/>
  <c r="K1848" i="1"/>
  <c r="J1848" i="1"/>
  <c r="I1848" i="1"/>
  <c r="H1847" i="1"/>
  <c r="H1834" i="1" s="1"/>
  <c r="G1847" i="1"/>
  <c r="F1847" i="1"/>
  <c r="L1847" i="1" s="1"/>
  <c r="E1847" i="1"/>
  <c r="K1847" i="1" s="1"/>
  <c r="L1846" i="1"/>
  <c r="K1846" i="1"/>
  <c r="J1846" i="1"/>
  <c r="I1846" i="1"/>
  <c r="J1845" i="1"/>
  <c r="H1845" i="1"/>
  <c r="G1845" i="1"/>
  <c r="F1845" i="1"/>
  <c r="L1845" i="1" s="1"/>
  <c r="E1845" i="1"/>
  <c r="K1845" i="1" s="1"/>
  <c r="L1844" i="1"/>
  <c r="K1844" i="1"/>
  <c r="J1844" i="1"/>
  <c r="I1844" i="1"/>
  <c r="L1843" i="1"/>
  <c r="K1843" i="1"/>
  <c r="J1843" i="1"/>
  <c r="I1843" i="1"/>
  <c r="H1842" i="1"/>
  <c r="G1842" i="1"/>
  <c r="F1842" i="1"/>
  <c r="L1842" i="1" s="1"/>
  <c r="E1842" i="1"/>
  <c r="K1842" i="1" s="1"/>
  <c r="L1841" i="1"/>
  <c r="K1841" i="1"/>
  <c r="J1841" i="1"/>
  <c r="I1841" i="1"/>
  <c r="L1840" i="1"/>
  <c r="K1840" i="1"/>
  <c r="J1840" i="1"/>
  <c r="I1840" i="1"/>
  <c r="H1839" i="1"/>
  <c r="G1839" i="1"/>
  <c r="F1839" i="1"/>
  <c r="L1839" i="1" s="1"/>
  <c r="E1839" i="1"/>
  <c r="K1839" i="1" s="1"/>
  <c r="L1838" i="1"/>
  <c r="K1838" i="1"/>
  <c r="J1838" i="1"/>
  <c r="I1838" i="1"/>
  <c r="L1837" i="1"/>
  <c r="K1837" i="1"/>
  <c r="J1837" i="1"/>
  <c r="I1837" i="1"/>
  <c r="L1836" i="1"/>
  <c r="K1836" i="1"/>
  <c r="J1836" i="1"/>
  <c r="I1836" i="1"/>
  <c r="H1835" i="1"/>
  <c r="G1835" i="1"/>
  <c r="F1835" i="1"/>
  <c r="L1835" i="1" s="1"/>
  <c r="E1835" i="1"/>
  <c r="K1835" i="1" s="1"/>
  <c r="L1833" i="1"/>
  <c r="K1833" i="1"/>
  <c r="J1833" i="1"/>
  <c r="I1833" i="1"/>
  <c r="L1832" i="1"/>
  <c r="K1832" i="1"/>
  <c r="J1832" i="1"/>
  <c r="I1832" i="1"/>
  <c r="H1831" i="1"/>
  <c r="G1831" i="1"/>
  <c r="F1831" i="1"/>
  <c r="L1831" i="1" s="1"/>
  <c r="E1831" i="1"/>
  <c r="K1831" i="1" s="1"/>
  <c r="L1830" i="1"/>
  <c r="K1830" i="1"/>
  <c r="J1830" i="1"/>
  <c r="I1830" i="1"/>
  <c r="L1829" i="1"/>
  <c r="K1829" i="1"/>
  <c r="J1829" i="1"/>
  <c r="I1829" i="1"/>
  <c r="H1828" i="1"/>
  <c r="G1828" i="1"/>
  <c r="F1828" i="1"/>
  <c r="L1828" i="1" s="1"/>
  <c r="E1828" i="1"/>
  <c r="K1828" i="1" s="1"/>
  <c r="L1827" i="1"/>
  <c r="K1827" i="1"/>
  <c r="J1827" i="1"/>
  <c r="I1827" i="1"/>
  <c r="H1826" i="1"/>
  <c r="G1826" i="1"/>
  <c r="J1826" i="1" s="1"/>
  <c r="F1826" i="1"/>
  <c r="L1826" i="1" s="1"/>
  <c r="E1826" i="1"/>
  <c r="K1826" i="1" s="1"/>
  <c r="L1825" i="1"/>
  <c r="K1825" i="1"/>
  <c r="J1825" i="1"/>
  <c r="I1825" i="1"/>
  <c r="L1824" i="1"/>
  <c r="K1824" i="1"/>
  <c r="J1824" i="1"/>
  <c r="I1824" i="1"/>
  <c r="L1823" i="1"/>
  <c r="K1823" i="1"/>
  <c r="J1823" i="1"/>
  <c r="I1823" i="1"/>
  <c r="H1822" i="1"/>
  <c r="G1822" i="1"/>
  <c r="F1822" i="1"/>
  <c r="L1822" i="1" s="1"/>
  <c r="E1822" i="1"/>
  <c r="K1822" i="1" s="1"/>
  <c r="L1821" i="1"/>
  <c r="K1821" i="1"/>
  <c r="J1821" i="1"/>
  <c r="I1821" i="1"/>
  <c r="L1820" i="1"/>
  <c r="K1820" i="1"/>
  <c r="J1820" i="1"/>
  <c r="I1820" i="1"/>
  <c r="H1819" i="1"/>
  <c r="G1819" i="1"/>
  <c r="F1819" i="1"/>
  <c r="L1819" i="1" s="1"/>
  <c r="E1819" i="1"/>
  <c r="K1819" i="1" s="1"/>
  <c r="L1818" i="1"/>
  <c r="K1818" i="1"/>
  <c r="J1818" i="1"/>
  <c r="I1818" i="1"/>
  <c r="L1817" i="1"/>
  <c r="K1817" i="1"/>
  <c r="J1817" i="1"/>
  <c r="I1817" i="1"/>
  <c r="L1816" i="1"/>
  <c r="K1816" i="1"/>
  <c r="J1816" i="1"/>
  <c r="I1816" i="1"/>
  <c r="L1815" i="1"/>
  <c r="K1815" i="1"/>
  <c r="J1815" i="1"/>
  <c r="I1815" i="1"/>
  <c r="L1814" i="1"/>
  <c r="K1814" i="1"/>
  <c r="J1814" i="1"/>
  <c r="I1814" i="1"/>
  <c r="H1813" i="1"/>
  <c r="G1813" i="1"/>
  <c r="F1813" i="1"/>
  <c r="L1813" i="1" s="1"/>
  <c r="E1813" i="1"/>
  <c r="K1813" i="1" s="1"/>
  <c r="L1812" i="1"/>
  <c r="K1812" i="1"/>
  <c r="J1812" i="1"/>
  <c r="I1812" i="1"/>
  <c r="L1811" i="1"/>
  <c r="K1811" i="1"/>
  <c r="J1811" i="1"/>
  <c r="I1811" i="1"/>
  <c r="L1810" i="1"/>
  <c r="K1810" i="1"/>
  <c r="J1810" i="1"/>
  <c r="I1810" i="1"/>
  <c r="H1809" i="1"/>
  <c r="G1809" i="1"/>
  <c r="F1809" i="1"/>
  <c r="L1809" i="1" s="1"/>
  <c r="E1809" i="1"/>
  <c r="K1809" i="1" s="1"/>
  <c r="L1808" i="1"/>
  <c r="K1808" i="1"/>
  <c r="J1808" i="1"/>
  <c r="I1808" i="1"/>
  <c r="L1807" i="1"/>
  <c r="K1807" i="1"/>
  <c r="J1807" i="1"/>
  <c r="I1807" i="1"/>
  <c r="L1806" i="1"/>
  <c r="K1806" i="1"/>
  <c r="J1806" i="1"/>
  <c r="I1806" i="1"/>
  <c r="H1805" i="1"/>
  <c r="G1805" i="1"/>
  <c r="F1805" i="1"/>
  <c r="L1805" i="1" s="1"/>
  <c r="E1805" i="1"/>
  <c r="K1805" i="1" s="1"/>
  <c r="L1804" i="1"/>
  <c r="K1804" i="1"/>
  <c r="J1804" i="1"/>
  <c r="I1804" i="1"/>
  <c r="L1803" i="1"/>
  <c r="K1803" i="1"/>
  <c r="J1803" i="1"/>
  <c r="I1803" i="1"/>
  <c r="L1802" i="1"/>
  <c r="K1802" i="1"/>
  <c r="J1802" i="1"/>
  <c r="I1802" i="1"/>
  <c r="H1801" i="1"/>
  <c r="G1801" i="1"/>
  <c r="F1801" i="1"/>
  <c r="L1801" i="1" s="1"/>
  <c r="E1801" i="1"/>
  <c r="K1801" i="1" s="1"/>
  <c r="H1800" i="1"/>
  <c r="G1800" i="1"/>
  <c r="L1799" i="1"/>
  <c r="K1799" i="1"/>
  <c r="J1799" i="1"/>
  <c r="I1799" i="1"/>
  <c r="J1798" i="1"/>
  <c r="H1798" i="1"/>
  <c r="G1798" i="1"/>
  <c r="F1798" i="1"/>
  <c r="L1798" i="1" s="1"/>
  <c r="E1798" i="1"/>
  <c r="K1798" i="1" s="1"/>
  <c r="L1797" i="1"/>
  <c r="K1797" i="1"/>
  <c r="J1797" i="1"/>
  <c r="I1797" i="1"/>
  <c r="L1796" i="1"/>
  <c r="K1796" i="1"/>
  <c r="J1796" i="1"/>
  <c r="I1796" i="1"/>
  <c r="H1795" i="1"/>
  <c r="G1795" i="1"/>
  <c r="F1795" i="1"/>
  <c r="L1795" i="1" s="1"/>
  <c r="E1795" i="1"/>
  <c r="K1795" i="1" s="1"/>
  <c r="L1794" i="1"/>
  <c r="K1794" i="1"/>
  <c r="J1794" i="1"/>
  <c r="I1794" i="1"/>
  <c r="H1793" i="1"/>
  <c r="G1793" i="1"/>
  <c r="F1793" i="1"/>
  <c r="L1793" i="1" s="1"/>
  <c r="E1793" i="1"/>
  <c r="K1793" i="1" s="1"/>
  <c r="L1792" i="1"/>
  <c r="K1792" i="1"/>
  <c r="J1792" i="1"/>
  <c r="I1792" i="1"/>
  <c r="H1791" i="1"/>
  <c r="G1791" i="1"/>
  <c r="F1791" i="1"/>
  <c r="L1791" i="1" s="1"/>
  <c r="E1791" i="1"/>
  <c r="K1791" i="1" s="1"/>
  <c r="L1790" i="1"/>
  <c r="K1790" i="1"/>
  <c r="J1790" i="1"/>
  <c r="I1790" i="1"/>
  <c r="L1789" i="1"/>
  <c r="K1789" i="1"/>
  <c r="J1789" i="1"/>
  <c r="I1789" i="1"/>
  <c r="H1788" i="1"/>
  <c r="G1788" i="1"/>
  <c r="F1788" i="1"/>
  <c r="L1788" i="1" s="1"/>
  <c r="E1788" i="1"/>
  <c r="L1787" i="1"/>
  <c r="K1787" i="1"/>
  <c r="J1787" i="1"/>
  <c r="I1787" i="1"/>
  <c r="L1786" i="1"/>
  <c r="K1786" i="1"/>
  <c r="J1786" i="1"/>
  <c r="I1786" i="1"/>
  <c r="L1785" i="1"/>
  <c r="K1785" i="1"/>
  <c r="J1785" i="1"/>
  <c r="I1785" i="1"/>
  <c r="H1784" i="1"/>
  <c r="G1784" i="1"/>
  <c r="F1784" i="1"/>
  <c r="L1784" i="1" s="1"/>
  <c r="E1784" i="1"/>
  <c r="K1784" i="1" s="1"/>
  <c r="L1783" i="1"/>
  <c r="K1783" i="1"/>
  <c r="J1783" i="1"/>
  <c r="I1783" i="1"/>
  <c r="L1782" i="1"/>
  <c r="K1782" i="1"/>
  <c r="J1782" i="1"/>
  <c r="I1782" i="1"/>
  <c r="L1781" i="1"/>
  <c r="K1781" i="1"/>
  <c r="J1781" i="1"/>
  <c r="I1781" i="1"/>
  <c r="H1780" i="1"/>
  <c r="G1780" i="1"/>
  <c r="F1780" i="1"/>
  <c r="L1780" i="1" s="1"/>
  <c r="E1780" i="1"/>
  <c r="K1780" i="1" s="1"/>
  <c r="L1779" i="1"/>
  <c r="K1779" i="1"/>
  <c r="J1779" i="1"/>
  <c r="I1779" i="1"/>
  <c r="L1778" i="1"/>
  <c r="K1778" i="1"/>
  <c r="J1778" i="1"/>
  <c r="I1778" i="1"/>
  <c r="L1777" i="1"/>
  <c r="K1777" i="1"/>
  <c r="J1777" i="1"/>
  <c r="I1777" i="1"/>
  <c r="L1776" i="1"/>
  <c r="K1776" i="1"/>
  <c r="J1776" i="1"/>
  <c r="I1776" i="1"/>
  <c r="L1775" i="1"/>
  <c r="K1775" i="1"/>
  <c r="J1775" i="1"/>
  <c r="I1775" i="1"/>
  <c r="H1774" i="1"/>
  <c r="G1774" i="1"/>
  <c r="F1774" i="1"/>
  <c r="L1774" i="1" s="1"/>
  <c r="E1774" i="1"/>
  <c r="K1774" i="1" s="1"/>
  <c r="L1773" i="1"/>
  <c r="K1773" i="1"/>
  <c r="J1773" i="1"/>
  <c r="I1773" i="1"/>
  <c r="L1772" i="1"/>
  <c r="K1772" i="1"/>
  <c r="J1772" i="1"/>
  <c r="I1772" i="1"/>
  <c r="L1771" i="1"/>
  <c r="K1771" i="1"/>
  <c r="J1771" i="1"/>
  <c r="I1771" i="1"/>
  <c r="L1770" i="1"/>
  <c r="K1770" i="1"/>
  <c r="J1770" i="1"/>
  <c r="I1770" i="1"/>
  <c r="H1769" i="1"/>
  <c r="G1769" i="1"/>
  <c r="F1769" i="1"/>
  <c r="L1769" i="1" s="1"/>
  <c r="E1769" i="1"/>
  <c r="K1769" i="1" s="1"/>
  <c r="L1768" i="1"/>
  <c r="K1768" i="1"/>
  <c r="J1768" i="1"/>
  <c r="I1768" i="1"/>
  <c r="L1767" i="1"/>
  <c r="K1767" i="1"/>
  <c r="J1767" i="1"/>
  <c r="I1767" i="1"/>
  <c r="L1766" i="1"/>
  <c r="K1766" i="1"/>
  <c r="J1766" i="1"/>
  <c r="I1766" i="1"/>
  <c r="L1765" i="1"/>
  <c r="K1765" i="1"/>
  <c r="J1765" i="1"/>
  <c r="I1765" i="1"/>
  <c r="H1764" i="1"/>
  <c r="G1764" i="1"/>
  <c r="F1764" i="1"/>
  <c r="L1764" i="1" s="1"/>
  <c r="E1764" i="1"/>
  <c r="K1764" i="1" s="1"/>
  <c r="L1763" i="1"/>
  <c r="K1763" i="1"/>
  <c r="J1763" i="1"/>
  <c r="I1763" i="1"/>
  <c r="L1762" i="1"/>
  <c r="K1762" i="1"/>
  <c r="J1762" i="1"/>
  <c r="I1762" i="1"/>
  <c r="L1761" i="1"/>
  <c r="K1761" i="1"/>
  <c r="J1761" i="1"/>
  <c r="I1761" i="1"/>
  <c r="L1760" i="1"/>
  <c r="K1760" i="1"/>
  <c r="J1760" i="1"/>
  <c r="I1760" i="1"/>
  <c r="L1759" i="1"/>
  <c r="K1759" i="1"/>
  <c r="J1759" i="1"/>
  <c r="I1759" i="1"/>
  <c r="H1758" i="1"/>
  <c r="G1758" i="1"/>
  <c r="F1758" i="1"/>
  <c r="L1758" i="1" s="1"/>
  <c r="E1758" i="1"/>
  <c r="K1758" i="1" s="1"/>
  <c r="H1757" i="1"/>
  <c r="G1757" i="1"/>
  <c r="F1757" i="1"/>
  <c r="L1756" i="1"/>
  <c r="K1756" i="1"/>
  <c r="J1756" i="1"/>
  <c r="I1756" i="1"/>
  <c r="L1755" i="1"/>
  <c r="K1755" i="1"/>
  <c r="J1755" i="1"/>
  <c r="I1755" i="1"/>
  <c r="H1754" i="1"/>
  <c r="G1754" i="1"/>
  <c r="F1754" i="1"/>
  <c r="L1754" i="1" s="1"/>
  <c r="E1754" i="1"/>
  <c r="K1754" i="1" s="1"/>
  <c r="L1753" i="1"/>
  <c r="K1753" i="1"/>
  <c r="J1753" i="1"/>
  <c r="I1753" i="1"/>
  <c r="H1752" i="1"/>
  <c r="G1752" i="1"/>
  <c r="J1752" i="1" s="1"/>
  <c r="F1752" i="1"/>
  <c r="L1752" i="1" s="1"/>
  <c r="E1752" i="1"/>
  <c r="K1752" i="1" s="1"/>
  <c r="L1751" i="1"/>
  <c r="K1751" i="1"/>
  <c r="J1751" i="1"/>
  <c r="I1751" i="1"/>
  <c r="H1750" i="1"/>
  <c r="G1750" i="1"/>
  <c r="J1750" i="1" s="1"/>
  <c r="F1750" i="1"/>
  <c r="L1750" i="1" s="1"/>
  <c r="E1750" i="1"/>
  <c r="K1750" i="1" s="1"/>
  <c r="L1749" i="1"/>
  <c r="K1749" i="1"/>
  <c r="J1749" i="1"/>
  <c r="I1749" i="1"/>
  <c r="L1748" i="1"/>
  <c r="K1748" i="1"/>
  <c r="J1748" i="1"/>
  <c r="I1748" i="1"/>
  <c r="H1747" i="1"/>
  <c r="G1747" i="1"/>
  <c r="F1747" i="1"/>
  <c r="L1747" i="1" s="1"/>
  <c r="E1747" i="1"/>
  <c r="K1747" i="1" s="1"/>
  <c r="L1746" i="1"/>
  <c r="K1746" i="1"/>
  <c r="J1746" i="1"/>
  <c r="I1746" i="1"/>
  <c r="L1745" i="1"/>
  <c r="K1745" i="1"/>
  <c r="J1745" i="1"/>
  <c r="I1745" i="1"/>
  <c r="H1744" i="1"/>
  <c r="G1744" i="1"/>
  <c r="F1744" i="1"/>
  <c r="L1744" i="1" s="1"/>
  <c r="E1744" i="1"/>
  <c r="K1744" i="1" s="1"/>
  <c r="L1743" i="1"/>
  <c r="K1743" i="1"/>
  <c r="J1743" i="1"/>
  <c r="I1743" i="1"/>
  <c r="L1742" i="1"/>
  <c r="K1742" i="1"/>
  <c r="J1742" i="1"/>
  <c r="I1742" i="1"/>
  <c r="L1741" i="1"/>
  <c r="K1741" i="1"/>
  <c r="J1741" i="1"/>
  <c r="I1741" i="1"/>
  <c r="L1740" i="1"/>
  <c r="K1740" i="1"/>
  <c r="J1740" i="1"/>
  <c r="I1740" i="1"/>
  <c r="L1739" i="1"/>
  <c r="K1739" i="1"/>
  <c r="J1739" i="1"/>
  <c r="I1739" i="1"/>
  <c r="H1738" i="1"/>
  <c r="G1738" i="1"/>
  <c r="F1738" i="1"/>
  <c r="L1738" i="1" s="1"/>
  <c r="E1738" i="1"/>
  <c r="K1738" i="1" s="1"/>
  <c r="L1737" i="1"/>
  <c r="K1737" i="1"/>
  <c r="J1737" i="1"/>
  <c r="I1737" i="1"/>
  <c r="J1736" i="1"/>
  <c r="H1736" i="1"/>
  <c r="G1736" i="1"/>
  <c r="F1736" i="1"/>
  <c r="L1736" i="1" s="1"/>
  <c r="E1736" i="1"/>
  <c r="L1735" i="1"/>
  <c r="K1735" i="1"/>
  <c r="J1735" i="1"/>
  <c r="I1735" i="1"/>
  <c r="L1734" i="1"/>
  <c r="K1734" i="1"/>
  <c r="J1734" i="1"/>
  <c r="I1734" i="1"/>
  <c r="L1733" i="1"/>
  <c r="K1733" i="1"/>
  <c r="J1733" i="1"/>
  <c r="I1733" i="1"/>
  <c r="H1732" i="1"/>
  <c r="G1732" i="1"/>
  <c r="F1732" i="1"/>
  <c r="L1732" i="1" s="1"/>
  <c r="E1732" i="1"/>
  <c r="K1732" i="1" s="1"/>
  <c r="L1731" i="1"/>
  <c r="K1731" i="1"/>
  <c r="J1731" i="1"/>
  <c r="I1731" i="1"/>
  <c r="L1730" i="1"/>
  <c r="K1730" i="1"/>
  <c r="J1730" i="1"/>
  <c r="I1730" i="1"/>
  <c r="H1729" i="1"/>
  <c r="G1729" i="1"/>
  <c r="F1729" i="1"/>
  <c r="L1729" i="1" s="1"/>
  <c r="E1729" i="1"/>
  <c r="K1729" i="1" s="1"/>
  <c r="L1728" i="1"/>
  <c r="K1728" i="1"/>
  <c r="J1728" i="1"/>
  <c r="I1728" i="1"/>
  <c r="L1727" i="1"/>
  <c r="K1727" i="1"/>
  <c r="J1727" i="1"/>
  <c r="I1727" i="1"/>
  <c r="L1726" i="1"/>
  <c r="K1726" i="1"/>
  <c r="J1726" i="1"/>
  <c r="I1726" i="1"/>
  <c r="L1725" i="1"/>
  <c r="K1725" i="1"/>
  <c r="J1725" i="1"/>
  <c r="I1725" i="1"/>
  <c r="H1724" i="1"/>
  <c r="G1724" i="1"/>
  <c r="F1724" i="1"/>
  <c r="L1724" i="1" s="1"/>
  <c r="E1724" i="1"/>
  <c r="K1724" i="1" s="1"/>
  <c r="H1723" i="1"/>
  <c r="L1722" i="1"/>
  <c r="K1722" i="1"/>
  <c r="J1722" i="1"/>
  <c r="I1722" i="1"/>
  <c r="J1721" i="1"/>
  <c r="H1721" i="1"/>
  <c r="G1721" i="1"/>
  <c r="F1721" i="1"/>
  <c r="L1721" i="1" s="1"/>
  <c r="E1721" i="1"/>
  <c r="K1721" i="1" s="1"/>
  <c r="L1720" i="1"/>
  <c r="K1720" i="1"/>
  <c r="J1720" i="1"/>
  <c r="I1720" i="1"/>
  <c r="H1719" i="1"/>
  <c r="G1719" i="1"/>
  <c r="F1719" i="1"/>
  <c r="L1719" i="1" s="1"/>
  <c r="E1719" i="1"/>
  <c r="K1719" i="1" s="1"/>
  <c r="L1718" i="1"/>
  <c r="K1718" i="1"/>
  <c r="J1718" i="1"/>
  <c r="I1718" i="1"/>
  <c r="H1717" i="1"/>
  <c r="G1717" i="1"/>
  <c r="J1717" i="1" s="1"/>
  <c r="F1717" i="1"/>
  <c r="L1717" i="1" s="1"/>
  <c r="E1717" i="1"/>
  <c r="K1717" i="1" s="1"/>
  <c r="L1716" i="1"/>
  <c r="K1716" i="1"/>
  <c r="J1716" i="1"/>
  <c r="I1716" i="1"/>
  <c r="H1715" i="1"/>
  <c r="G1715" i="1"/>
  <c r="J1715" i="1" s="1"/>
  <c r="F1715" i="1"/>
  <c r="L1715" i="1" s="1"/>
  <c r="E1715" i="1"/>
  <c r="K1715" i="1" s="1"/>
  <c r="L1714" i="1"/>
  <c r="K1714" i="1"/>
  <c r="J1714" i="1"/>
  <c r="I1714" i="1"/>
  <c r="L1713" i="1"/>
  <c r="K1713" i="1"/>
  <c r="J1713" i="1"/>
  <c r="I1713" i="1"/>
  <c r="H1712" i="1"/>
  <c r="G1712" i="1"/>
  <c r="F1712" i="1"/>
  <c r="L1712" i="1" s="1"/>
  <c r="E1712" i="1"/>
  <c r="K1712" i="1" s="1"/>
  <c r="L1711" i="1"/>
  <c r="K1711" i="1"/>
  <c r="J1711" i="1"/>
  <c r="I1711" i="1"/>
  <c r="L1710" i="1"/>
  <c r="K1710" i="1"/>
  <c r="J1710" i="1"/>
  <c r="I1710" i="1"/>
  <c r="H1709" i="1"/>
  <c r="G1709" i="1"/>
  <c r="F1709" i="1"/>
  <c r="L1709" i="1" s="1"/>
  <c r="E1709" i="1"/>
  <c r="K1709" i="1" s="1"/>
  <c r="L1708" i="1"/>
  <c r="K1708" i="1"/>
  <c r="J1708" i="1"/>
  <c r="I1708" i="1"/>
  <c r="L1707" i="1"/>
  <c r="K1707" i="1"/>
  <c r="J1707" i="1"/>
  <c r="I1707" i="1"/>
  <c r="L1706" i="1"/>
  <c r="K1706" i="1"/>
  <c r="J1706" i="1"/>
  <c r="I1706" i="1"/>
  <c r="H1705" i="1"/>
  <c r="G1705" i="1"/>
  <c r="F1705" i="1"/>
  <c r="L1705" i="1" s="1"/>
  <c r="E1705" i="1"/>
  <c r="K1705" i="1" s="1"/>
  <c r="L1704" i="1"/>
  <c r="K1704" i="1"/>
  <c r="J1704" i="1"/>
  <c r="I1704" i="1"/>
  <c r="L1703" i="1"/>
  <c r="K1703" i="1"/>
  <c r="J1703" i="1"/>
  <c r="I1703" i="1"/>
  <c r="H1702" i="1"/>
  <c r="G1702" i="1"/>
  <c r="F1702" i="1"/>
  <c r="L1702" i="1" s="1"/>
  <c r="E1702" i="1"/>
  <c r="E1695" i="1" s="1"/>
  <c r="L1701" i="1"/>
  <c r="K1701" i="1"/>
  <c r="J1701" i="1"/>
  <c r="I1701" i="1"/>
  <c r="L1700" i="1"/>
  <c r="K1700" i="1"/>
  <c r="J1700" i="1"/>
  <c r="I1700" i="1"/>
  <c r="H1699" i="1"/>
  <c r="G1699" i="1"/>
  <c r="F1699" i="1"/>
  <c r="L1699" i="1" s="1"/>
  <c r="E1699" i="1"/>
  <c r="K1699" i="1" s="1"/>
  <c r="L1698" i="1"/>
  <c r="K1698" i="1"/>
  <c r="J1698" i="1"/>
  <c r="I1698" i="1"/>
  <c r="L1697" i="1"/>
  <c r="K1697" i="1"/>
  <c r="J1697" i="1"/>
  <c r="I1697" i="1"/>
  <c r="H1696" i="1"/>
  <c r="G1696" i="1"/>
  <c r="F1696" i="1"/>
  <c r="F1695" i="1" s="1"/>
  <c r="E1696" i="1"/>
  <c r="K1696" i="1" s="1"/>
  <c r="H1695" i="1"/>
  <c r="G1695" i="1"/>
  <c r="L1694" i="1"/>
  <c r="K1694" i="1"/>
  <c r="J1694" i="1"/>
  <c r="I1694" i="1"/>
  <c r="J1693" i="1"/>
  <c r="H1693" i="1"/>
  <c r="G1693" i="1"/>
  <c r="F1693" i="1"/>
  <c r="L1693" i="1" s="1"/>
  <c r="E1693" i="1"/>
  <c r="K1693" i="1" s="1"/>
  <c r="L1692" i="1"/>
  <c r="K1692" i="1"/>
  <c r="J1692" i="1"/>
  <c r="I1692" i="1"/>
  <c r="H1691" i="1"/>
  <c r="G1691" i="1"/>
  <c r="J1691" i="1" s="1"/>
  <c r="F1691" i="1"/>
  <c r="L1691" i="1" s="1"/>
  <c r="E1691" i="1"/>
  <c r="K1691" i="1" s="1"/>
  <c r="L1690" i="1"/>
  <c r="K1690" i="1"/>
  <c r="J1690" i="1"/>
  <c r="I1690" i="1"/>
  <c r="L1689" i="1"/>
  <c r="K1689" i="1"/>
  <c r="J1689" i="1"/>
  <c r="I1689" i="1"/>
  <c r="H1688" i="1"/>
  <c r="G1688" i="1"/>
  <c r="F1688" i="1"/>
  <c r="L1688" i="1" s="1"/>
  <c r="E1688" i="1"/>
  <c r="K1688" i="1" s="1"/>
  <c r="L1687" i="1"/>
  <c r="K1687" i="1"/>
  <c r="J1687" i="1"/>
  <c r="I1687" i="1"/>
  <c r="L1686" i="1"/>
  <c r="K1686" i="1"/>
  <c r="J1686" i="1"/>
  <c r="I1686" i="1"/>
  <c r="H1685" i="1"/>
  <c r="G1685" i="1"/>
  <c r="F1685" i="1"/>
  <c r="L1685" i="1" s="1"/>
  <c r="E1685" i="1"/>
  <c r="K1685" i="1" s="1"/>
  <c r="L1684" i="1"/>
  <c r="K1684" i="1"/>
  <c r="J1684" i="1"/>
  <c r="I1684" i="1"/>
  <c r="L1683" i="1"/>
  <c r="K1683" i="1"/>
  <c r="J1683" i="1"/>
  <c r="I1683" i="1"/>
  <c r="L1682" i="1"/>
  <c r="K1682" i="1"/>
  <c r="J1682" i="1"/>
  <c r="I1682" i="1"/>
  <c r="H1681" i="1"/>
  <c r="G1681" i="1"/>
  <c r="F1681" i="1"/>
  <c r="L1681" i="1" s="1"/>
  <c r="E1681" i="1"/>
  <c r="K1681" i="1" s="1"/>
  <c r="L1680" i="1"/>
  <c r="K1680" i="1"/>
  <c r="J1680" i="1"/>
  <c r="I1680" i="1"/>
  <c r="L1679" i="1"/>
  <c r="K1679" i="1"/>
  <c r="J1679" i="1"/>
  <c r="I1679" i="1"/>
  <c r="H1678" i="1"/>
  <c r="G1678" i="1"/>
  <c r="F1678" i="1"/>
  <c r="L1678" i="1" s="1"/>
  <c r="E1678" i="1"/>
  <c r="K1678" i="1" s="1"/>
  <c r="L1677" i="1"/>
  <c r="K1677" i="1"/>
  <c r="J1677" i="1"/>
  <c r="I1677" i="1"/>
  <c r="L1676" i="1"/>
  <c r="K1676" i="1"/>
  <c r="J1676" i="1"/>
  <c r="I1676" i="1"/>
  <c r="H1675" i="1"/>
  <c r="G1675" i="1"/>
  <c r="F1675" i="1"/>
  <c r="L1675" i="1" s="1"/>
  <c r="E1675" i="1"/>
  <c r="L1674" i="1"/>
  <c r="K1674" i="1"/>
  <c r="J1674" i="1"/>
  <c r="I1674" i="1"/>
  <c r="L1673" i="1"/>
  <c r="K1673" i="1"/>
  <c r="J1673" i="1"/>
  <c r="I1673" i="1"/>
  <c r="L1672" i="1"/>
  <c r="K1672" i="1"/>
  <c r="J1672" i="1"/>
  <c r="I1672" i="1"/>
  <c r="H1671" i="1"/>
  <c r="G1671" i="1"/>
  <c r="F1671" i="1"/>
  <c r="L1671" i="1" s="1"/>
  <c r="E1671" i="1"/>
  <c r="K1671" i="1" s="1"/>
  <c r="H1670" i="1"/>
  <c r="G1670" i="1"/>
  <c r="F1670" i="1"/>
  <c r="L1669" i="1"/>
  <c r="K1669" i="1"/>
  <c r="J1669" i="1"/>
  <c r="I1669" i="1"/>
  <c r="J1668" i="1"/>
  <c r="H1668" i="1"/>
  <c r="G1668" i="1"/>
  <c r="F1668" i="1"/>
  <c r="L1668" i="1" s="1"/>
  <c r="E1668" i="1"/>
  <c r="K1668" i="1" s="1"/>
  <c r="L1667" i="1"/>
  <c r="K1667" i="1"/>
  <c r="J1667" i="1"/>
  <c r="I1667" i="1"/>
  <c r="H1666" i="1"/>
  <c r="G1666" i="1"/>
  <c r="J1666" i="1" s="1"/>
  <c r="F1666" i="1"/>
  <c r="L1666" i="1" s="1"/>
  <c r="E1666" i="1"/>
  <c r="K1666" i="1" s="1"/>
  <c r="L1665" i="1"/>
  <c r="K1665" i="1"/>
  <c r="J1665" i="1"/>
  <c r="I1665" i="1"/>
  <c r="H1664" i="1"/>
  <c r="G1664" i="1"/>
  <c r="F1664" i="1"/>
  <c r="L1664" i="1" s="1"/>
  <c r="E1664" i="1"/>
  <c r="K1664" i="1" s="1"/>
  <c r="L1663" i="1"/>
  <c r="K1663" i="1"/>
  <c r="J1663" i="1"/>
  <c r="I1663" i="1"/>
  <c r="L1662" i="1"/>
  <c r="K1662" i="1"/>
  <c r="J1662" i="1"/>
  <c r="I1662" i="1"/>
  <c r="L1661" i="1"/>
  <c r="K1661" i="1"/>
  <c r="J1661" i="1"/>
  <c r="I1661" i="1"/>
  <c r="H1660" i="1"/>
  <c r="G1660" i="1"/>
  <c r="F1660" i="1"/>
  <c r="L1660" i="1" s="1"/>
  <c r="E1660" i="1"/>
  <c r="K1660" i="1" s="1"/>
  <c r="L1659" i="1"/>
  <c r="K1659" i="1"/>
  <c r="J1659" i="1"/>
  <c r="I1659" i="1"/>
  <c r="L1658" i="1"/>
  <c r="K1658" i="1"/>
  <c r="J1658" i="1"/>
  <c r="I1658" i="1"/>
  <c r="H1657" i="1"/>
  <c r="G1657" i="1"/>
  <c r="F1657" i="1"/>
  <c r="L1657" i="1" s="1"/>
  <c r="E1657" i="1"/>
  <c r="K1657" i="1" s="1"/>
  <c r="L1656" i="1"/>
  <c r="K1656" i="1"/>
  <c r="J1656" i="1"/>
  <c r="I1656" i="1"/>
  <c r="L1655" i="1"/>
  <c r="K1655" i="1"/>
  <c r="J1655" i="1"/>
  <c r="I1655" i="1"/>
  <c r="L1654" i="1"/>
  <c r="K1654" i="1"/>
  <c r="J1654" i="1"/>
  <c r="I1654" i="1"/>
  <c r="H1653" i="1"/>
  <c r="G1653" i="1"/>
  <c r="F1653" i="1"/>
  <c r="L1653" i="1" s="1"/>
  <c r="E1653" i="1"/>
  <c r="K1653" i="1" s="1"/>
  <c r="L1652" i="1"/>
  <c r="K1652" i="1"/>
  <c r="J1652" i="1"/>
  <c r="I1652" i="1"/>
  <c r="L1651" i="1"/>
  <c r="K1651" i="1"/>
  <c r="J1651" i="1"/>
  <c r="I1651" i="1"/>
  <c r="H1650" i="1"/>
  <c r="G1650" i="1"/>
  <c r="F1650" i="1"/>
  <c r="L1650" i="1" s="1"/>
  <c r="E1650" i="1"/>
  <c r="K1650" i="1" s="1"/>
  <c r="L1649" i="1"/>
  <c r="K1649" i="1"/>
  <c r="J1649" i="1"/>
  <c r="I1649" i="1"/>
  <c r="L1648" i="1"/>
  <c r="K1648" i="1"/>
  <c r="J1648" i="1"/>
  <c r="I1648" i="1"/>
  <c r="H1647" i="1"/>
  <c r="G1647" i="1"/>
  <c r="F1647" i="1"/>
  <c r="L1647" i="1" s="1"/>
  <c r="E1647" i="1"/>
  <c r="K1647" i="1" s="1"/>
  <c r="L1646" i="1"/>
  <c r="K1646" i="1"/>
  <c r="J1646" i="1"/>
  <c r="I1646" i="1"/>
  <c r="L1645" i="1"/>
  <c r="K1645" i="1"/>
  <c r="J1645" i="1"/>
  <c r="I1645" i="1"/>
  <c r="H1644" i="1"/>
  <c r="G1644" i="1"/>
  <c r="F1644" i="1"/>
  <c r="L1644" i="1" s="1"/>
  <c r="E1644" i="1"/>
  <c r="K1644" i="1" s="1"/>
  <c r="H1643" i="1"/>
  <c r="L1642" i="1"/>
  <c r="K1642" i="1"/>
  <c r="J1642" i="1"/>
  <c r="I1642" i="1"/>
  <c r="H1641" i="1"/>
  <c r="G1641" i="1"/>
  <c r="J1641" i="1" s="1"/>
  <c r="F1641" i="1"/>
  <c r="L1641" i="1" s="1"/>
  <c r="E1641" i="1"/>
  <c r="K1641" i="1" s="1"/>
  <c r="L1640" i="1"/>
  <c r="K1640" i="1"/>
  <c r="J1640" i="1"/>
  <c r="I1640" i="1"/>
  <c r="H1639" i="1"/>
  <c r="G1639" i="1"/>
  <c r="J1639" i="1" s="1"/>
  <c r="F1639" i="1"/>
  <c r="L1639" i="1" s="1"/>
  <c r="E1639" i="1"/>
  <c r="K1639" i="1" s="1"/>
  <c r="L1638" i="1"/>
  <c r="K1638" i="1"/>
  <c r="J1638" i="1"/>
  <c r="I1638" i="1"/>
  <c r="H1637" i="1"/>
  <c r="G1637" i="1"/>
  <c r="J1637" i="1" s="1"/>
  <c r="F1637" i="1"/>
  <c r="L1637" i="1" s="1"/>
  <c r="E1637" i="1"/>
  <c r="K1637" i="1" s="1"/>
  <c r="L1636" i="1"/>
  <c r="K1636" i="1"/>
  <c r="J1636" i="1"/>
  <c r="I1636" i="1"/>
  <c r="L1635" i="1"/>
  <c r="K1635" i="1"/>
  <c r="J1635" i="1"/>
  <c r="I1635" i="1"/>
  <c r="H1634" i="1"/>
  <c r="G1634" i="1"/>
  <c r="F1634" i="1"/>
  <c r="L1634" i="1" s="1"/>
  <c r="E1634" i="1"/>
  <c r="K1634" i="1" s="1"/>
  <c r="L1633" i="1"/>
  <c r="K1633" i="1"/>
  <c r="J1633" i="1"/>
  <c r="I1633" i="1"/>
  <c r="L1632" i="1"/>
  <c r="K1632" i="1"/>
  <c r="J1632" i="1"/>
  <c r="I1632" i="1"/>
  <c r="H1631" i="1"/>
  <c r="G1631" i="1"/>
  <c r="F1631" i="1"/>
  <c r="L1631" i="1" s="1"/>
  <c r="E1631" i="1"/>
  <c r="K1631" i="1" s="1"/>
  <c r="L1630" i="1"/>
  <c r="K1630" i="1"/>
  <c r="J1630" i="1"/>
  <c r="I1630" i="1"/>
  <c r="H1629" i="1"/>
  <c r="G1629" i="1"/>
  <c r="J1629" i="1" s="1"/>
  <c r="F1629" i="1"/>
  <c r="L1629" i="1" s="1"/>
  <c r="E1629" i="1"/>
  <c r="K1629" i="1" s="1"/>
  <c r="L1628" i="1"/>
  <c r="K1628" i="1"/>
  <c r="J1628" i="1"/>
  <c r="I1628" i="1"/>
  <c r="L1627" i="1"/>
  <c r="K1627" i="1"/>
  <c r="J1627" i="1"/>
  <c r="I1627" i="1"/>
  <c r="H1626" i="1"/>
  <c r="G1626" i="1"/>
  <c r="F1626" i="1"/>
  <c r="L1626" i="1" s="1"/>
  <c r="E1626" i="1"/>
  <c r="K1626" i="1" s="1"/>
  <c r="H1625" i="1"/>
  <c r="G1625" i="1"/>
  <c r="F1625" i="1"/>
  <c r="L1624" i="1"/>
  <c r="K1624" i="1"/>
  <c r="J1624" i="1"/>
  <c r="I1624" i="1"/>
  <c r="H1623" i="1"/>
  <c r="G1623" i="1"/>
  <c r="F1623" i="1"/>
  <c r="L1623" i="1" s="1"/>
  <c r="E1623" i="1"/>
  <c r="K1623" i="1" s="1"/>
  <c r="L1622" i="1"/>
  <c r="K1622" i="1"/>
  <c r="J1622" i="1"/>
  <c r="I1622" i="1"/>
  <c r="H1621" i="1"/>
  <c r="G1621" i="1"/>
  <c r="J1621" i="1" s="1"/>
  <c r="F1621" i="1"/>
  <c r="L1621" i="1" s="1"/>
  <c r="E1621" i="1"/>
  <c r="K1621" i="1" s="1"/>
  <c r="L1620" i="1"/>
  <c r="K1620" i="1"/>
  <c r="J1620" i="1"/>
  <c r="I1620" i="1"/>
  <c r="L1619" i="1"/>
  <c r="K1619" i="1"/>
  <c r="J1619" i="1"/>
  <c r="I1619" i="1"/>
  <c r="L1618" i="1"/>
  <c r="K1618" i="1"/>
  <c r="J1618" i="1"/>
  <c r="I1618" i="1"/>
  <c r="H1617" i="1"/>
  <c r="G1617" i="1"/>
  <c r="F1617" i="1"/>
  <c r="L1617" i="1" s="1"/>
  <c r="E1617" i="1"/>
  <c r="K1617" i="1" s="1"/>
  <c r="L1616" i="1"/>
  <c r="K1616" i="1"/>
  <c r="J1616" i="1"/>
  <c r="I1616" i="1"/>
  <c r="L1615" i="1"/>
  <c r="K1615" i="1"/>
  <c r="J1615" i="1"/>
  <c r="I1615" i="1"/>
  <c r="H1614" i="1"/>
  <c r="G1614" i="1"/>
  <c r="F1614" i="1"/>
  <c r="L1614" i="1" s="1"/>
  <c r="E1614" i="1"/>
  <c r="K1614" i="1" s="1"/>
  <c r="L1613" i="1"/>
  <c r="K1613" i="1"/>
  <c r="J1613" i="1"/>
  <c r="I1613" i="1"/>
  <c r="L1612" i="1"/>
  <c r="K1612" i="1"/>
  <c r="J1612" i="1"/>
  <c r="I1612" i="1"/>
  <c r="L1611" i="1"/>
  <c r="K1611" i="1"/>
  <c r="J1611" i="1"/>
  <c r="I1611" i="1"/>
  <c r="H1610" i="1"/>
  <c r="G1610" i="1"/>
  <c r="F1610" i="1"/>
  <c r="L1610" i="1" s="1"/>
  <c r="E1610" i="1"/>
  <c r="K1610" i="1" s="1"/>
  <c r="L1609" i="1"/>
  <c r="K1609" i="1"/>
  <c r="J1609" i="1"/>
  <c r="I1609" i="1"/>
  <c r="L1608" i="1"/>
  <c r="K1608" i="1"/>
  <c r="J1608" i="1"/>
  <c r="I1608" i="1"/>
  <c r="H1607" i="1"/>
  <c r="G1607" i="1"/>
  <c r="F1607" i="1"/>
  <c r="L1607" i="1" s="1"/>
  <c r="E1607" i="1"/>
  <c r="K1607" i="1" s="1"/>
  <c r="L1606" i="1"/>
  <c r="K1606" i="1"/>
  <c r="J1606" i="1"/>
  <c r="I1606" i="1"/>
  <c r="L1605" i="1"/>
  <c r="K1605" i="1"/>
  <c r="J1605" i="1"/>
  <c r="I1605" i="1"/>
  <c r="H1604" i="1"/>
  <c r="G1604" i="1"/>
  <c r="F1604" i="1"/>
  <c r="L1604" i="1" s="1"/>
  <c r="E1604" i="1"/>
  <c r="K1604" i="1" s="1"/>
  <c r="L1603" i="1"/>
  <c r="K1603" i="1"/>
  <c r="J1603" i="1"/>
  <c r="I1603" i="1"/>
  <c r="L1602" i="1"/>
  <c r="K1602" i="1"/>
  <c r="J1602" i="1"/>
  <c r="I1602" i="1"/>
  <c r="L1601" i="1"/>
  <c r="K1601" i="1"/>
  <c r="J1601" i="1"/>
  <c r="I1601" i="1"/>
  <c r="H1600" i="1"/>
  <c r="G1600" i="1"/>
  <c r="F1600" i="1"/>
  <c r="L1600" i="1" s="1"/>
  <c r="E1600" i="1"/>
  <c r="K1600" i="1" s="1"/>
  <c r="H1599" i="1"/>
  <c r="L1598" i="1"/>
  <c r="K1598" i="1"/>
  <c r="J1598" i="1"/>
  <c r="I1598" i="1"/>
  <c r="J1597" i="1"/>
  <c r="H1597" i="1"/>
  <c r="G1597" i="1"/>
  <c r="F1597" i="1"/>
  <c r="L1597" i="1" s="1"/>
  <c r="E1597" i="1"/>
  <c r="L1596" i="1"/>
  <c r="K1596" i="1"/>
  <c r="J1596" i="1"/>
  <c r="I1596" i="1"/>
  <c r="H1595" i="1"/>
  <c r="G1595" i="1"/>
  <c r="J1595" i="1" s="1"/>
  <c r="F1595" i="1"/>
  <c r="L1595" i="1" s="1"/>
  <c r="E1595" i="1"/>
  <c r="K1595" i="1" s="1"/>
  <c r="L1594" i="1"/>
  <c r="K1594" i="1"/>
  <c r="J1594" i="1"/>
  <c r="I1594" i="1"/>
  <c r="I1593" i="1"/>
  <c r="H1593" i="1"/>
  <c r="G1593" i="1"/>
  <c r="F1593" i="1"/>
  <c r="L1593" i="1" s="1"/>
  <c r="E1593" i="1"/>
  <c r="K1593" i="1" s="1"/>
  <c r="L1592" i="1"/>
  <c r="K1592" i="1"/>
  <c r="J1592" i="1"/>
  <c r="I1592" i="1"/>
  <c r="J1591" i="1"/>
  <c r="H1591" i="1"/>
  <c r="G1591" i="1"/>
  <c r="F1591" i="1"/>
  <c r="L1591" i="1" s="1"/>
  <c r="E1591" i="1"/>
  <c r="L1590" i="1"/>
  <c r="K1590" i="1"/>
  <c r="J1590" i="1"/>
  <c r="I1590" i="1"/>
  <c r="H1589" i="1"/>
  <c r="G1589" i="1"/>
  <c r="I1589" i="1" s="1"/>
  <c r="F1589" i="1"/>
  <c r="L1589" i="1" s="1"/>
  <c r="E1589" i="1"/>
  <c r="K1589" i="1" s="1"/>
  <c r="L1588" i="1"/>
  <c r="K1588" i="1"/>
  <c r="J1588" i="1"/>
  <c r="I1588" i="1"/>
  <c r="L1587" i="1"/>
  <c r="K1587" i="1"/>
  <c r="J1587" i="1"/>
  <c r="I1587" i="1"/>
  <c r="H1586" i="1"/>
  <c r="G1586" i="1"/>
  <c r="F1586" i="1"/>
  <c r="L1586" i="1" s="1"/>
  <c r="E1586" i="1"/>
  <c r="K1586" i="1" s="1"/>
  <c r="L1585" i="1"/>
  <c r="K1585" i="1"/>
  <c r="J1585" i="1"/>
  <c r="I1585" i="1"/>
  <c r="L1584" i="1"/>
  <c r="K1584" i="1"/>
  <c r="J1584" i="1"/>
  <c r="I1584" i="1"/>
  <c r="L1583" i="1"/>
  <c r="K1583" i="1"/>
  <c r="J1583" i="1"/>
  <c r="I1583" i="1"/>
  <c r="H1582" i="1"/>
  <c r="G1582" i="1"/>
  <c r="F1582" i="1"/>
  <c r="L1582" i="1" s="1"/>
  <c r="E1582" i="1"/>
  <c r="K1582" i="1" s="1"/>
  <c r="L1581" i="1"/>
  <c r="K1581" i="1"/>
  <c r="J1581" i="1"/>
  <c r="I1581" i="1"/>
  <c r="L1580" i="1"/>
  <c r="K1580" i="1"/>
  <c r="J1580" i="1"/>
  <c r="I1580" i="1"/>
  <c r="L1579" i="1"/>
  <c r="K1579" i="1"/>
  <c r="J1579" i="1"/>
  <c r="I1579" i="1"/>
  <c r="H1578" i="1"/>
  <c r="G1578" i="1"/>
  <c r="F1578" i="1"/>
  <c r="L1578" i="1" s="1"/>
  <c r="E1578" i="1"/>
  <c r="K1578" i="1" s="1"/>
  <c r="L1577" i="1"/>
  <c r="K1577" i="1"/>
  <c r="J1577" i="1"/>
  <c r="I1577" i="1"/>
  <c r="L1576" i="1"/>
  <c r="K1576" i="1"/>
  <c r="J1576" i="1"/>
  <c r="I1576" i="1"/>
  <c r="L1575" i="1"/>
  <c r="K1575" i="1"/>
  <c r="J1575" i="1"/>
  <c r="I1575" i="1"/>
  <c r="H1574" i="1"/>
  <c r="G1574" i="1"/>
  <c r="F1574" i="1"/>
  <c r="L1574" i="1" s="1"/>
  <c r="E1574" i="1"/>
  <c r="K1574" i="1" s="1"/>
  <c r="L1573" i="1"/>
  <c r="K1573" i="1"/>
  <c r="J1573" i="1"/>
  <c r="I1573" i="1"/>
  <c r="L1572" i="1"/>
  <c r="K1572" i="1"/>
  <c r="J1572" i="1"/>
  <c r="I1572" i="1"/>
  <c r="L1571" i="1"/>
  <c r="K1571" i="1"/>
  <c r="J1571" i="1"/>
  <c r="I1571" i="1"/>
  <c r="H1570" i="1"/>
  <c r="G1570" i="1"/>
  <c r="F1570" i="1"/>
  <c r="L1570" i="1" s="1"/>
  <c r="E1570" i="1"/>
  <c r="K1570" i="1" s="1"/>
  <c r="H1569" i="1"/>
  <c r="L1568" i="1"/>
  <c r="K1568" i="1"/>
  <c r="J1568" i="1"/>
  <c r="I1568" i="1"/>
  <c r="J1567" i="1"/>
  <c r="H1567" i="1"/>
  <c r="G1567" i="1"/>
  <c r="F1567" i="1"/>
  <c r="L1567" i="1" s="1"/>
  <c r="E1567" i="1"/>
  <c r="L1566" i="1"/>
  <c r="K1566" i="1"/>
  <c r="J1566" i="1"/>
  <c r="I1566" i="1"/>
  <c r="H1565" i="1"/>
  <c r="G1565" i="1"/>
  <c r="J1565" i="1" s="1"/>
  <c r="F1565" i="1"/>
  <c r="L1565" i="1" s="1"/>
  <c r="E1565" i="1"/>
  <c r="K1565" i="1" s="1"/>
  <c r="L1564" i="1"/>
  <c r="K1564" i="1"/>
  <c r="J1564" i="1"/>
  <c r="I1564" i="1"/>
  <c r="L1563" i="1"/>
  <c r="K1563" i="1"/>
  <c r="J1563" i="1"/>
  <c r="I1563" i="1"/>
  <c r="H1562" i="1"/>
  <c r="G1562" i="1"/>
  <c r="F1562" i="1"/>
  <c r="L1562" i="1" s="1"/>
  <c r="E1562" i="1"/>
  <c r="K1562" i="1" s="1"/>
  <c r="L1561" i="1"/>
  <c r="K1561" i="1"/>
  <c r="J1561" i="1"/>
  <c r="I1561" i="1"/>
  <c r="L1560" i="1"/>
  <c r="K1560" i="1"/>
  <c r="J1560" i="1"/>
  <c r="I1560" i="1"/>
  <c r="H1559" i="1"/>
  <c r="G1559" i="1"/>
  <c r="F1559" i="1"/>
  <c r="L1559" i="1" s="1"/>
  <c r="E1559" i="1"/>
  <c r="E1546" i="1" s="1"/>
  <c r="L1558" i="1"/>
  <c r="K1558" i="1"/>
  <c r="J1558" i="1"/>
  <c r="I1558" i="1"/>
  <c r="L1557" i="1"/>
  <c r="K1557" i="1"/>
  <c r="J1557" i="1"/>
  <c r="I1557" i="1"/>
  <c r="L1556" i="1"/>
  <c r="K1556" i="1"/>
  <c r="J1556" i="1"/>
  <c r="I1556" i="1"/>
  <c r="H1555" i="1"/>
  <c r="G1555" i="1"/>
  <c r="F1555" i="1"/>
  <c r="L1555" i="1" s="1"/>
  <c r="E1555" i="1"/>
  <c r="K1555" i="1" s="1"/>
  <c r="L1554" i="1"/>
  <c r="K1554" i="1"/>
  <c r="J1554" i="1"/>
  <c r="I1554" i="1"/>
  <c r="L1553" i="1"/>
  <c r="K1553" i="1"/>
  <c r="J1553" i="1"/>
  <c r="I1553" i="1"/>
  <c r="H1552" i="1"/>
  <c r="G1552" i="1"/>
  <c r="F1552" i="1"/>
  <c r="L1552" i="1" s="1"/>
  <c r="E1552" i="1"/>
  <c r="K1552" i="1" s="1"/>
  <c r="L1551" i="1"/>
  <c r="K1551" i="1"/>
  <c r="J1551" i="1"/>
  <c r="I1551" i="1"/>
  <c r="H1550" i="1"/>
  <c r="G1550" i="1"/>
  <c r="F1550" i="1"/>
  <c r="L1550" i="1" s="1"/>
  <c r="E1550" i="1"/>
  <c r="K1550" i="1" s="1"/>
  <c r="L1549" i="1"/>
  <c r="K1549" i="1"/>
  <c r="J1549" i="1"/>
  <c r="I1549" i="1"/>
  <c r="L1548" i="1"/>
  <c r="K1548" i="1"/>
  <c r="J1548" i="1"/>
  <c r="I1548" i="1"/>
  <c r="H1547" i="1"/>
  <c r="G1547" i="1"/>
  <c r="F1547" i="1"/>
  <c r="F1546" i="1" s="1"/>
  <c r="E1547" i="1"/>
  <c r="K1547" i="1" s="1"/>
  <c r="H1546" i="1"/>
  <c r="G1546" i="1"/>
  <c r="L1545" i="1"/>
  <c r="K1545" i="1"/>
  <c r="J1545" i="1"/>
  <c r="I1545" i="1"/>
  <c r="L1544" i="1"/>
  <c r="K1544" i="1"/>
  <c r="J1544" i="1"/>
  <c r="I1544" i="1"/>
  <c r="H1543" i="1"/>
  <c r="G1543" i="1"/>
  <c r="G1519" i="1" s="1"/>
  <c r="F1543" i="1"/>
  <c r="L1543" i="1" s="1"/>
  <c r="E1543" i="1"/>
  <c r="K1543" i="1" s="1"/>
  <c r="L1542" i="1"/>
  <c r="K1542" i="1"/>
  <c r="J1542" i="1"/>
  <c r="I1542" i="1"/>
  <c r="J1541" i="1"/>
  <c r="H1541" i="1"/>
  <c r="G1541" i="1"/>
  <c r="F1541" i="1"/>
  <c r="L1541" i="1" s="1"/>
  <c r="E1541" i="1"/>
  <c r="K1541" i="1" s="1"/>
  <c r="L1540" i="1"/>
  <c r="K1540" i="1"/>
  <c r="J1540" i="1"/>
  <c r="I1540" i="1"/>
  <c r="L1539" i="1"/>
  <c r="K1539" i="1"/>
  <c r="J1539" i="1"/>
  <c r="I1539" i="1"/>
  <c r="H1538" i="1"/>
  <c r="G1538" i="1"/>
  <c r="F1538" i="1"/>
  <c r="L1538" i="1" s="1"/>
  <c r="E1538" i="1"/>
  <c r="K1538" i="1" s="1"/>
  <c r="L1537" i="1"/>
  <c r="K1537" i="1"/>
  <c r="J1537" i="1"/>
  <c r="I1537" i="1"/>
  <c r="H1536" i="1"/>
  <c r="G1536" i="1"/>
  <c r="J1536" i="1" s="1"/>
  <c r="F1536" i="1"/>
  <c r="L1536" i="1" s="1"/>
  <c r="E1536" i="1"/>
  <c r="K1536" i="1" s="1"/>
  <c r="L1535" i="1"/>
  <c r="K1535" i="1"/>
  <c r="J1535" i="1"/>
  <c r="I1535" i="1"/>
  <c r="H1534" i="1"/>
  <c r="G1534" i="1"/>
  <c r="J1534" i="1" s="1"/>
  <c r="F1534" i="1"/>
  <c r="L1534" i="1" s="1"/>
  <c r="E1534" i="1"/>
  <c r="K1534" i="1" s="1"/>
  <c r="L1533" i="1"/>
  <c r="K1533" i="1"/>
  <c r="J1533" i="1"/>
  <c r="I1533" i="1"/>
  <c r="L1532" i="1"/>
  <c r="K1532" i="1"/>
  <c r="J1532" i="1"/>
  <c r="I1532" i="1"/>
  <c r="L1531" i="1"/>
  <c r="K1531" i="1"/>
  <c r="J1531" i="1"/>
  <c r="I1531" i="1"/>
  <c r="H1530" i="1"/>
  <c r="G1530" i="1"/>
  <c r="F1530" i="1"/>
  <c r="L1530" i="1" s="1"/>
  <c r="E1530" i="1"/>
  <c r="K1530" i="1" s="1"/>
  <c r="L1529" i="1"/>
  <c r="K1529" i="1"/>
  <c r="J1529" i="1"/>
  <c r="I1529" i="1"/>
  <c r="L1528" i="1"/>
  <c r="K1528" i="1"/>
  <c r="J1528" i="1"/>
  <c r="I1528" i="1"/>
  <c r="H1527" i="1"/>
  <c r="G1527" i="1"/>
  <c r="F1527" i="1"/>
  <c r="L1527" i="1" s="1"/>
  <c r="E1527" i="1"/>
  <c r="K1527" i="1" s="1"/>
  <c r="L1526" i="1"/>
  <c r="K1526" i="1"/>
  <c r="J1526" i="1"/>
  <c r="I1526" i="1"/>
  <c r="L1525" i="1"/>
  <c r="K1525" i="1"/>
  <c r="J1525" i="1"/>
  <c r="I1525" i="1"/>
  <c r="H1524" i="1"/>
  <c r="G1524" i="1"/>
  <c r="F1524" i="1"/>
  <c r="L1524" i="1" s="1"/>
  <c r="E1524" i="1"/>
  <c r="K1524" i="1" s="1"/>
  <c r="L1523" i="1"/>
  <c r="K1523" i="1"/>
  <c r="J1523" i="1"/>
  <c r="I1523" i="1"/>
  <c r="L1522" i="1"/>
  <c r="K1522" i="1"/>
  <c r="J1522" i="1"/>
  <c r="I1522" i="1"/>
  <c r="L1521" i="1"/>
  <c r="K1521" i="1"/>
  <c r="J1521" i="1"/>
  <c r="I1521" i="1"/>
  <c r="H1520" i="1"/>
  <c r="G1520" i="1"/>
  <c r="F1520" i="1"/>
  <c r="L1520" i="1" s="1"/>
  <c r="E1520" i="1"/>
  <c r="K1520" i="1" s="1"/>
  <c r="H1519" i="1"/>
  <c r="L1518" i="1"/>
  <c r="K1518" i="1"/>
  <c r="J1518" i="1"/>
  <c r="I1518" i="1"/>
  <c r="L1517" i="1"/>
  <c r="K1517" i="1"/>
  <c r="J1517" i="1"/>
  <c r="I1517" i="1"/>
  <c r="H1516" i="1"/>
  <c r="G1516" i="1"/>
  <c r="F1516" i="1"/>
  <c r="L1516" i="1" s="1"/>
  <c r="E1516" i="1"/>
  <c r="K1516" i="1" s="1"/>
  <c r="L1515" i="1"/>
  <c r="K1515" i="1"/>
  <c r="J1515" i="1"/>
  <c r="I1515" i="1"/>
  <c r="H1514" i="1"/>
  <c r="G1514" i="1"/>
  <c r="J1514" i="1" s="1"/>
  <c r="F1514" i="1"/>
  <c r="L1514" i="1" s="1"/>
  <c r="E1514" i="1"/>
  <c r="K1514" i="1" s="1"/>
  <c r="L1513" i="1"/>
  <c r="K1513" i="1"/>
  <c r="J1513" i="1"/>
  <c r="I1513" i="1"/>
  <c r="L1512" i="1"/>
  <c r="K1512" i="1"/>
  <c r="J1512" i="1"/>
  <c r="I1512" i="1"/>
  <c r="H1511" i="1"/>
  <c r="G1511" i="1"/>
  <c r="F1511" i="1"/>
  <c r="L1511" i="1" s="1"/>
  <c r="E1511" i="1"/>
  <c r="K1511" i="1" s="1"/>
  <c r="L1510" i="1"/>
  <c r="K1510" i="1"/>
  <c r="J1510" i="1"/>
  <c r="I1510" i="1"/>
  <c r="L1509" i="1"/>
  <c r="K1509" i="1"/>
  <c r="J1509" i="1"/>
  <c r="I1509" i="1"/>
  <c r="H1508" i="1"/>
  <c r="G1508" i="1"/>
  <c r="F1508" i="1"/>
  <c r="L1508" i="1" s="1"/>
  <c r="E1508" i="1"/>
  <c r="K1508" i="1" s="1"/>
  <c r="L1507" i="1"/>
  <c r="K1507" i="1"/>
  <c r="J1507" i="1"/>
  <c r="I1507" i="1"/>
  <c r="H1506" i="1"/>
  <c r="G1506" i="1"/>
  <c r="J1506" i="1" s="1"/>
  <c r="F1506" i="1"/>
  <c r="L1506" i="1" s="1"/>
  <c r="E1506" i="1"/>
  <c r="K1506" i="1" s="1"/>
  <c r="L1505" i="1"/>
  <c r="K1505" i="1"/>
  <c r="J1505" i="1"/>
  <c r="I1505" i="1"/>
  <c r="L1504" i="1"/>
  <c r="K1504" i="1"/>
  <c r="J1504" i="1"/>
  <c r="I1504" i="1"/>
  <c r="H1503" i="1"/>
  <c r="G1503" i="1"/>
  <c r="F1503" i="1"/>
  <c r="L1503" i="1" s="1"/>
  <c r="E1503" i="1"/>
  <c r="K1503" i="1" s="1"/>
  <c r="H1502" i="1"/>
  <c r="G1502" i="1"/>
  <c r="F1502" i="1"/>
  <c r="L1501" i="1"/>
  <c r="K1501" i="1"/>
  <c r="J1501" i="1"/>
  <c r="I1501" i="1"/>
  <c r="J1500" i="1"/>
  <c r="H1500" i="1"/>
  <c r="G1500" i="1"/>
  <c r="F1500" i="1"/>
  <c r="L1500" i="1" s="1"/>
  <c r="E1500" i="1"/>
  <c r="K1500" i="1" s="1"/>
  <c r="L1499" i="1"/>
  <c r="K1499" i="1"/>
  <c r="J1499" i="1"/>
  <c r="I1499" i="1"/>
  <c r="J1498" i="1"/>
  <c r="H1498" i="1"/>
  <c r="G1498" i="1"/>
  <c r="F1498" i="1"/>
  <c r="L1498" i="1" s="1"/>
  <c r="E1498" i="1"/>
  <c r="K1498" i="1" s="1"/>
  <c r="L1497" i="1"/>
  <c r="K1497" i="1"/>
  <c r="J1497" i="1"/>
  <c r="I1497" i="1"/>
  <c r="L1496" i="1"/>
  <c r="K1496" i="1"/>
  <c r="J1496" i="1"/>
  <c r="I1496" i="1"/>
  <c r="H1495" i="1"/>
  <c r="G1495" i="1"/>
  <c r="F1495" i="1"/>
  <c r="L1495" i="1" s="1"/>
  <c r="E1495" i="1"/>
  <c r="K1495" i="1" s="1"/>
  <c r="L1494" i="1"/>
  <c r="K1494" i="1"/>
  <c r="J1494" i="1"/>
  <c r="I1494" i="1"/>
  <c r="H1493" i="1"/>
  <c r="G1493" i="1"/>
  <c r="J1493" i="1" s="1"/>
  <c r="F1493" i="1"/>
  <c r="L1493" i="1" s="1"/>
  <c r="E1493" i="1"/>
  <c r="K1493" i="1" s="1"/>
  <c r="L1492" i="1"/>
  <c r="K1492" i="1"/>
  <c r="J1492" i="1"/>
  <c r="I1492" i="1"/>
  <c r="L1491" i="1"/>
  <c r="K1491" i="1"/>
  <c r="J1491" i="1"/>
  <c r="I1491" i="1"/>
  <c r="L1490" i="1"/>
  <c r="K1490" i="1"/>
  <c r="J1490" i="1"/>
  <c r="I1490" i="1"/>
  <c r="L1489" i="1"/>
  <c r="K1489" i="1"/>
  <c r="J1489" i="1"/>
  <c r="I1489" i="1"/>
  <c r="H1488" i="1"/>
  <c r="G1488" i="1"/>
  <c r="F1488" i="1"/>
  <c r="E1488" i="1"/>
  <c r="L1487" i="1"/>
  <c r="K1487" i="1"/>
  <c r="J1487" i="1"/>
  <c r="I1487" i="1"/>
  <c r="L1486" i="1"/>
  <c r="K1486" i="1"/>
  <c r="J1486" i="1"/>
  <c r="I1486" i="1"/>
  <c r="H1485" i="1"/>
  <c r="G1485" i="1"/>
  <c r="F1485" i="1"/>
  <c r="L1485" i="1" s="1"/>
  <c r="E1485" i="1"/>
  <c r="K1485" i="1" s="1"/>
  <c r="L1484" i="1"/>
  <c r="K1484" i="1"/>
  <c r="J1484" i="1"/>
  <c r="I1484" i="1"/>
  <c r="L1483" i="1"/>
  <c r="K1483" i="1"/>
  <c r="J1483" i="1"/>
  <c r="I1483" i="1"/>
  <c r="H1482" i="1"/>
  <c r="G1482" i="1"/>
  <c r="F1482" i="1"/>
  <c r="L1482" i="1" s="1"/>
  <c r="E1482" i="1"/>
  <c r="K1482" i="1" s="1"/>
  <c r="L1481" i="1"/>
  <c r="K1481" i="1"/>
  <c r="J1481" i="1"/>
  <c r="I1481" i="1"/>
  <c r="L1480" i="1"/>
  <c r="K1480" i="1"/>
  <c r="J1480" i="1"/>
  <c r="I1480" i="1"/>
  <c r="L1479" i="1"/>
  <c r="K1479" i="1"/>
  <c r="J1479" i="1"/>
  <c r="I1479" i="1"/>
  <c r="H1478" i="1"/>
  <c r="G1478" i="1"/>
  <c r="F1478" i="1"/>
  <c r="L1478" i="1" s="1"/>
  <c r="E1478" i="1"/>
  <c r="K1478" i="1" s="1"/>
  <c r="H1477" i="1"/>
  <c r="G1477" i="1"/>
  <c r="F1477" i="1"/>
  <c r="L1476" i="1"/>
  <c r="K1476" i="1"/>
  <c r="J1476" i="1"/>
  <c r="I1476" i="1"/>
  <c r="H1475" i="1"/>
  <c r="G1475" i="1"/>
  <c r="J1475" i="1" s="1"/>
  <c r="F1475" i="1"/>
  <c r="L1475" i="1" s="1"/>
  <c r="E1475" i="1"/>
  <c r="K1475" i="1" s="1"/>
  <c r="L1474" i="1"/>
  <c r="K1474" i="1"/>
  <c r="J1474" i="1"/>
  <c r="I1474" i="1"/>
  <c r="H1473" i="1"/>
  <c r="G1473" i="1"/>
  <c r="J1473" i="1" s="1"/>
  <c r="F1473" i="1"/>
  <c r="L1473" i="1" s="1"/>
  <c r="E1473" i="1"/>
  <c r="K1473" i="1" s="1"/>
  <c r="L1472" i="1"/>
  <c r="K1472" i="1"/>
  <c r="J1472" i="1"/>
  <c r="I1472" i="1"/>
  <c r="J1471" i="1"/>
  <c r="H1471" i="1"/>
  <c r="G1471" i="1"/>
  <c r="F1471" i="1"/>
  <c r="L1471" i="1" s="1"/>
  <c r="E1471" i="1"/>
  <c r="L1470" i="1"/>
  <c r="K1470" i="1"/>
  <c r="J1470" i="1"/>
  <c r="I1470" i="1"/>
  <c r="H1469" i="1"/>
  <c r="G1469" i="1"/>
  <c r="J1469" i="1" s="1"/>
  <c r="F1469" i="1"/>
  <c r="L1469" i="1" s="1"/>
  <c r="E1469" i="1"/>
  <c r="K1469" i="1" s="1"/>
  <c r="L1468" i="1"/>
  <c r="K1468" i="1"/>
  <c r="J1468" i="1"/>
  <c r="I1468" i="1"/>
  <c r="L1467" i="1"/>
  <c r="K1467" i="1"/>
  <c r="J1467" i="1"/>
  <c r="I1467" i="1"/>
  <c r="H1466" i="1"/>
  <c r="G1466" i="1"/>
  <c r="F1466" i="1"/>
  <c r="L1466" i="1" s="1"/>
  <c r="E1466" i="1"/>
  <c r="L1465" i="1"/>
  <c r="K1465" i="1"/>
  <c r="J1465" i="1"/>
  <c r="I1465" i="1"/>
  <c r="L1464" i="1"/>
  <c r="K1464" i="1"/>
  <c r="J1464" i="1"/>
  <c r="I1464" i="1"/>
  <c r="L1463" i="1"/>
  <c r="K1463" i="1"/>
  <c r="J1463" i="1"/>
  <c r="I1463" i="1"/>
  <c r="L1462" i="1"/>
  <c r="K1462" i="1"/>
  <c r="J1462" i="1"/>
  <c r="I1462" i="1"/>
  <c r="H1461" i="1"/>
  <c r="G1461" i="1"/>
  <c r="F1461" i="1"/>
  <c r="L1461" i="1" s="1"/>
  <c r="E1461" i="1"/>
  <c r="K1461" i="1" s="1"/>
  <c r="L1460" i="1"/>
  <c r="K1460" i="1"/>
  <c r="J1460" i="1"/>
  <c r="I1460" i="1"/>
  <c r="L1459" i="1"/>
  <c r="K1459" i="1"/>
  <c r="J1459" i="1"/>
  <c r="I1459" i="1"/>
  <c r="H1458" i="1"/>
  <c r="G1458" i="1"/>
  <c r="F1458" i="1"/>
  <c r="L1458" i="1" s="1"/>
  <c r="E1458" i="1"/>
  <c r="K1458" i="1" s="1"/>
  <c r="L1457" i="1"/>
  <c r="K1457" i="1"/>
  <c r="J1457" i="1"/>
  <c r="I1457" i="1"/>
  <c r="H1456" i="1"/>
  <c r="G1456" i="1"/>
  <c r="J1456" i="1" s="1"/>
  <c r="F1456" i="1"/>
  <c r="L1456" i="1" s="1"/>
  <c r="E1456" i="1"/>
  <c r="K1456" i="1" s="1"/>
  <c r="L1455" i="1"/>
  <c r="K1455" i="1"/>
  <c r="J1455" i="1"/>
  <c r="I1455" i="1"/>
  <c r="L1454" i="1"/>
  <c r="K1454" i="1"/>
  <c r="J1454" i="1"/>
  <c r="I1454" i="1"/>
  <c r="L1453" i="1"/>
  <c r="K1453" i="1"/>
  <c r="J1453" i="1"/>
  <c r="I1453" i="1"/>
  <c r="H1452" i="1"/>
  <c r="G1452" i="1"/>
  <c r="F1452" i="1"/>
  <c r="L1452" i="1" s="1"/>
  <c r="E1452" i="1"/>
  <c r="K1452" i="1" s="1"/>
  <c r="H1451" i="1"/>
  <c r="L1450" i="1"/>
  <c r="K1450" i="1"/>
  <c r="J1450" i="1"/>
  <c r="I1450" i="1"/>
  <c r="L1449" i="1"/>
  <c r="K1449" i="1"/>
  <c r="J1449" i="1"/>
  <c r="I1449" i="1"/>
  <c r="H1448" i="1"/>
  <c r="G1448" i="1"/>
  <c r="F1448" i="1"/>
  <c r="L1448" i="1" s="1"/>
  <c r="E1448" i="1"/>
  <c r="K1448" i="1" s="1"/>
  <c r="L1447" i="1"/>
  <c r="K1447" i="1"/>
  <c r="J1447" i="1"/>
  <c r="I1447" i="1"/>
  <c r="H1446" i="1"/>
  <c r="G1446" i="1"/>
  <c r="J1446" i="1" s="1"/>
  <c r="F1446" i="1"/>
  <c r="L1446" i="1" s="1"/>
  <c r="E1446" i="1"/>
  <c r="K1446" i="1" s="1"/>
  <c r="L1445" i="1"/>
  <c r="K1445" i="1"/>
  <c r="J1445" i="1"/>
  <c r="I1445" i="1"/>
  <c r="J1444" i="1"/>
  <c r="H1444" i="1"/>
  <c r="G1444" i="1"/>
  <c r="F1444" i="1"/>
  <c r="L1444" i="1" s="1"/>
  <c r="E1444" i="1"/>
  <c r="L1443" i="1"/>
  <c r="K1443" i="1"/>
  <c r="J1443" i="1"/>
  <c r="I1443" i="1"/>
  <c r="H1442" i="1"/>
  <c r="G1442" i="1"/>
  <c r="F1442" i="1"/>
  <c r="L1442" i="1" s="1"/>
  <c r="E1442" i="1"/>
  <c r="K1442" i="1" s="1"/>
  <c r="L1441" i="1"/>
  <c r="K1441" i="1"/>
  <c r="J1441" i="1"/>
  <c r="I1441" i="1"/>
  <c r="H1440" i="1"/>
  <c r="G1440" i="1"/>
  <c r="F1440" i="1"/>
  <c r="L1440" i="1" s="1"/>
  <c r="E1440" i="1"/>
  <c r="K1440" i="1" s="1"/>
  <c r="L1439" i="1"/>
  <c r="K1439" i="1"/>
  <c r="J1439" i="1"/>
  <c r="I1439" i="1"/>
  <c r="L1438" i="1"/>
  <c r="K1438" i="1"/>
  <c r="J1438" i="1"/>
  <c r="I1438" i="1"/>
  <c r="L1437" i="1"/>
  <c r="K1437" i="1"/>
  <c r="J1437" i="1"/>
  <c r="I1437" i="1"/>
  <c r="H1436" i="1"/>
  <c r="G1436" i="1"/>
  <c r="F1436" i="1"/>
  <c r="L1436" i="1" s="1"/>
  <c r="E1436" i="1"/>
  <c r="I1436" i="1" s="1"/>
  <c r="L1435" i="1"/>
  <c r="K1435" i="1"/>
  <c r="J1435" i="1"/>
  <c r="I1435" i="1"/>
  <c r="J1434" i="1"/>
  <c r="H1434" i="1"/>
  <c r="G1434" i="1"/>
  <c r="F1434" i="1"/>
  <c r="L1434" i="1" s="1"/>
  <c r="E1434" i="1"/>
  <c r="K1434" i="1" s="1"/>
  <c r="L1433" i="1"/>
  <c r="K1433" i="1"/>
  <c r="J1433" i="1"/>
  <c r="I1433" i="1"/>
  <c r="L1432" i="1"/>
  <c r="K1432" i="1"/>
  <c r="J1432" i="1"/>
  <c r="I1432" i="1"/>
  <c r="H1431" i="1"/>
  <c r="G1431" i="1"/>
  <c r="F1431" i="1"/>
  <c r="L1431" i="1" s="1"/>
  <c r="E1431" i="1"/>
  <c r="K1431" i="1" s="1"/>
  <c r="L1430" i="1"/>
  <c r="K1430" i="1"/>
  <c r="J1430" i="1"/>
  <c r="I1430" i="1"/>
  <c r="L1429" i="1"/>
  <c r="K1429" i="1"/>
  <c r="J1429" i="1"/>
  <c r="I1429" i="1"/>
  <c r="L1428" i="1"/>
  <c r="K1428" i="1"/>
  <c r="J1428" i="1"/>
  <c r="I1428" i="1"/>
  <c r="L1427" i="1"/>
  <c r="K1427" i="1"/>
  <c r="J1427" i="1"/>
  <c r="I1427" i="1"/>
  <c r="L1426" i="1"/>
  <c r="K1426" i="1"/>
  <c r="J1426" i="1"/>
  <c r="I1426" i="1"/>
  <c r="H1425" i="1"/>
  <c r="G1425" i="1"/>
  <c r="F1425" i="1"/>
  <c r="E1425" i="1"/>
  <c r="K1425" i="1" s="1"/>
  <c r="L1424" i="1"/>
  <c r="K1424" i="1"/>
  <c r="J1424" i="1"/>
  <c r="I1424" i="1"/>
  <c r="L1423" i="1"/>
  <c r="K1423" i="1"/>
  <c r="J1423" i="1"/>
  <c r="I1423" i="1"/>
  <c r="L1422" i="1"/>
  <c r="K1422" i="1"/>
  <c r="J1422" i="1"/>
  <c r="I1422" i="1"/>
  <c r="H1421" i="1"/>
  <c r="G1421" i="1"/>
  <c r="F1421" i="1"/>
  <c r="L1421" i="1" s="1"/>
  <c r="E1421" i="1"/>
  <c r="K1421" i="1" s="1"/>
  <c r="L1420" i="1"/>
  <c r="K1420" i="1"/>
  <c r="J1420" i="1"/>
  <c r="I1420" i="1"/>
  <c r="H1419" i="1"/>
  <c r="G1419" i="1"/>
  <c r="J1419" i="1" s="1"/>
  <c r="F1419" i="1"/>
  <c r="L1419" i="1" s="1"/>
  <c r="E1419" i="1"/>
  <c r="K1419" i="1" s="1"/>
  <c r="L1418" i="1"/>
  <c r="K1418" i="1"/>
  <c r="J1418" i="1"/>
  <c r="I1418" i="1"/>
  <c r="L1417" i="1"/>
  <c r="K1417" i="1"/>
  <c r="J1417" i="1"/>
  <c r="I1417" i="1"/>
  <c r="H1416" i="1"/>
  <c r="G1416" i="1"/>
  <c r="F1416" i="1"/>
  <c r="L1416" i="1" s="1"/>
  <c r="E1416" i="1"/>
  <c r="K1416" i="1" s="1"/>
  <c r="L1415" i="1"/>
  <c r="K1415" i="1"/>
  <c r="J1415" i="1"/>
  <c r="I1415" i="1"/>
  <c r="L1414" i="1"/>
  <c r="K1414" i="1"/>
  <c r="J1414" i="1"/>
  <c r="I1414" i="1"/>
  <c r="L1413" i="1"/>
  <c r="K1413" i="1"/>
  <c r="J1413" i="1"/>
  <c r="I1413" i="1"/>
  <c r="H1412" i="1"/>
  <c r="G1412" i="1"/>
  <c r="F1412" i="1"/>
  <c r="L1412" i="1" s="1"/>
  <c r="E1412" i="1"/>
  <c r="K1412" i="1" s="1"/>
  <c r="L1411" i="1"/>
  <c r="K1411" i="1"/>
  <c r="J1411" i="1"/>
  <c r="I1411" i="1"/>
  <c r="H1410" i="1"/>
  <c r="G1410" i="1"/>
  <c r="J1410" i="1" s="1"/>
  <c r="F1410" i="1"/>
  <c r="L1410" i="1" s="1"/>
  <c r="E1410" i="1"/>
  <c r="K1410" i="1" s="1"/>
  <c r="L1409" i="1"/>
  <c r="K1409" i="1"/>
  <c r="J1409" i="1"/>
  <c r="I1409" i="1"/>
  <c r="L1408" i="1"/>
  <c r="K1408" i="1"/>
  <c r="J1408" i="1"/>
  <c r="I1408" i="1"/>
  <c r="H1407" i="1"/>
  <c r="G1407" i="1"/>
  <c r="F1407" i="1"/>
  <c r="L1407" i="1" s="1"/>
  <c r="E1407" i="1"/>
  <c r="K1407" i="1" s="1"/>
  <c r="L1406" i="1"/>
  <c r="K1406" i="1"/>
  <c r="J1406" i="1"/>
  <c r="I1406" i="1"/>
  <c r="L1405" i="1"/>
  <c r="K1405" i="1"/>
  <c r="J1405" i="1"/>
  <c r="I1405" i="1"/>
  <c r="H1404" i="1"/>
  <c r="G1404" i="1"/>
  <c r="F1404" i="1"/>
  <c r="L1404" i="1" s="1"/>
  <c r="E1404" i="1"/>
  <c r="K1404" i="1" s="1"/>
  <c r="L1403" i="1"/>
  <c r="K1403" i="1"/>
  <c r="J1403" i="1"/>
  <c r="I1403" i="1"/>
  <c r="L1402" i="1"/>
  <c r="K1402" i="1"/>
  <c r="J1402" i="1"/>
  <c r="I1402" i="1"/>
  <c r="L1401" i="1"/>
  <c r="K1401" i="1"/>
  <c r="J1401" i="1"/>
  <c r="I1401" i="1"/>
  <c r="H1400" i="1"/>
  <c r="G1400" i="1"/>
  <c r="F1400" i="1"/>
  <c r="E1400" i="1"/>
  <c r="K1400" i="1" s="1"/>
  <c r="L1399" i="1"/>
  <c r="K1399" i="1"/>
  <c r="J1399" i="1"/>
  <c r="I1399" i="1"/>
  <c r="H1398" i="1"/>
  <c r="G1398" i="1"/>
  <c r="F1398" i="1"/>
  <c r="L1398" i="1" s="1"/>
  <c r="E1398" i="1"/>
  <c r="K1398" i="1" s="1"/>
  <c r="L1397" i="1"/>
  <c r="K1397" i="1"/>
  <c r="J1397" i="1"/>
  <c r="I1397" i="1"/>
  <c r="H1396" i="1"/>
  <c r="G1396" i="1"/>
  <c r="F1396" i="1"/>
  <c r="L1396" i="1" s="1"/>
  <c r="E1396" i="1"/>
  <c r="K1396" i="1" s="1"/>
  <c r="L1395" i="1"/>
  <c r="K1395" i="1"/>
  <c r="J1395" i="1"/>
  <c r="I1395" i="1"/>
  <c r="H1394" i="1"/>
  <c r="G1394" i="1"/>
  <c r="F1394" i="1"/>
  <c r="L1394" i="1" s="1"/>
  <c r="E1394" i="1"/>
  <c r="K1394" i="1" s="1"/>
  <c r="L1393" i="1"/>
  <c r="K1393" i="1"/>
  <c r="J1393" i="1"/>
  <c r="I1393" i="1"/>
  <c r="J1392" i="1"/>
  <c r="H1392" i="1"/>
  <c r="G1392" i="1"/>
  <c r="F1392" i="1"/>
  <c r="L1392" i="1" s="1"/>
  <c r="E1392" i="1"/>
  <c r="L1391" i="1"/>
  <c r="K1391" i="1"/>
  <c r="J1391" i="1"/>
  <c r="I1391" i="1"/>
  <c r="J1390" i="1"/>
  <c r="H1390" i="1"/>
  <c r="K1390" i="1" s="1"/>
  <c r="G1390" i="1"/>
  <c r="F1390" i="1"/>
  <c r="E1390" i="1"/>
  <c r="I1390" i="1" s="1"/>
  <c r="L1389" i="1"/>
  <c r="K1389" i="1"/>
  <c r="J1389" i="1"/>
  <c r="I1389" i="1"/>
  <c r="J1388" i="1"/>
  <c r="H1388" i="1"/>
  <c r="G1388" i="1"/>
  <c r="F1388" i="1"/>
  <c r="L1388" i="1" s="1"/>
  <c r="E1388" i="1"/>
  <c r="L1387" i="1"/>
  <c r="K1387" i="1"/>
  <c r="J1387" i="1"/>
  <c r="I1387" i="1"/>
  <c r="I1386" i="1"/>
  <c r="H1386" i="1"/>
  <c r="G1386" i="1"/>
  <c r="F1386" i="1"/>
  <c r="L1386" i="1" s="1"/>
  <c r="E1386" i="1"/>
  <c r="K1386" i="1" s="1"/>
  <c r="L1385" i="1"/>
  <c r="K1385" i="1"/>
  <c r="J1385" i="1"/>
  <c r="I1385" i="1"/>
  <c r="H1384" i="1"/>
  <c r="G1384" i="1"/>
  <c r="J1384" i="1" s="1"/>
  <c r="F1384" i="1"/>
  <c r="L1384" i="1" s="1"/>
  <c r="E1384" i="1"/>
  <c r="K1384" i="1" s="1"/>
  <c r="L1383" i="1"/>
  <c r="K1383" i="1"/>
  <c r="J1383" i="1"/>
  <c r="I1383" i="1"/>
  <c r="L1382" i="1"/>
  <c r="H1382" i="1"/>
  <c r="G1382" i="1"/>
  <c r="I1382" i="1" s="1"/>
  <c r="F1382" i="1"/>
  <c r="E1382" i="1"/>
  <c r="K1382" i="1" s="1"/>
  <c r="L1381" i="1"/>
  <c r="K1381" i="1"/>
  <c r="J1381" i="1"/>
  <c r="I1381" i="1"/>
  <c r="H1380" i="1"/>
  <c r="G1380" i="1"/>
  <c r="F1380" i="1"/>
  <c r="L1380" i="1" s="1"/>
  <c r="E1380" i="1"/>
  <c r="K1380" i="1" s="1"/>
  <c r="L1379" i="1"/>
  <c r="K1379" i="1"/>
  <c r="J1379" i="1"/>
  <c r="I1379" i="1"/>
  <c r="H1378" i="1"/>
  <c r="G1378" i="1"/>
  <c r="F1378" i="1"/>
  <c r="E1378" i="1"/>
  <c r="L1376" i="1"/>
  <c r="K1376" i="1"/>
  <c r="J1376" i="1"/>
  <c r="I1376" i="1"/>
  <c r="H1375" i="1"/>
  <c r="G1375" i="1"/>
  <c r="F1375" i="1"/>
  <c r="L1375" i="1" s="1"/>
  <c r="E1375" i="1"/>
  <c r="L1374" i="1"/>
  <c r="K1374" i="1"/>
  <c r="J1374" i="1"/>
  <c r="I1374" i="1"/>
  <c r="H1373" i="1"/>
  <c r="G1373" i="1"/>
  <c r="F1373" i="1"/>
  <c r="E1373" i="1"/>
  <c r="L1372" i="1"/>
  <c r="K1372" i="1"/>
  <c r="J1372" i="1"/>
  <c r="I1372" i="1"/>
  <c r="H1371" i="1"/>
  <c r="G1371" i="1"/>
  <c r="F1371" i="1"/>
  <c r="E1371" i="1"/>
  <c r="L1370" i="1"/>
  <c r="K1370" i="1"/>
  <c r="J1370" i="1"/>
  <c r="I1370" i="1"/>
  <c r="H1369" i="1"/>
  <c r="G1369" i="1"/>
  <c r="F1369" i="1"/>
  <c r="E1369" i="1"/>
  <c r="L1368" i="1"/>
  <c r="K1368" i="1"/>
  <c r="J1368" i="1"/>
  <c r="I1368" i="1"/>
  <c r="H1367" i="1"/>
  <c r="G1367" i="1"/>
  <c r="F1367" i="1"/>
  <c r="E1367" i="1"/>
  <c r="L1366" i="1"/>
  <c r="K1366" i="1"/>
  <c r="J1366" i="1"/>
  <c r="I1366" i="1"/>
  <c r="H1365" i="1"/>
  <c r="G1365" i="1"/>
  <c r="F1365" i="1"/>
  <c r="E1365" i="1"/>
  <c r="L1364" i="1"/>
  <c r="K1364" i="1"/>
  <c r="J1364" i="1"/>
  <c r="I1364" i="1"/>
  <c r="H1363" i="1"/>
  <c r="G1363" i="1"/>
  <c r="F1363" i="1"/>
  <c r="E1363" i="1"/>
  <c r="L1362" i="1"/>
  <c r="K1362" i="1"/>
  <c r="J1362" i="1"/>
  <c r="I1362" i="1"/>
  <c r="H1361" i="1"/>
  <c r="G1361" i="1"/>
  <c r="F1361" i="1"/>
  <c r="E1361" i="1"/>
  <c r="L1360" i="1"/>
  <c r="K1360" i="1"/>
  <c r="J1360" i="1"/>
  <c r="I1360" i="1"/>
  <c r="J1359" i="1"/>
  <c r="H1359" i="1"/>
  <c r="G1359" i="1"/>
  <c r="F1359" i="1"/>
  <c r="L1359" i="1" s="1"/>
  <c r="E1359" i="1"/>
  <c r="K1359" i="1" s="1"/>
  <c r="L1358" i="1"/>
  <c r="K1358" i="1"/>
  <c r="J1358" i="1"/>
  <c r="I1358" i="1"/>
  <c r="J1357" i="1"/>
  <c r="H1357" i="1"/>
  <c r="G1357" i="1"/>
  <c r="F1357" i="1"/>
  <c r="L1357" i="1" s="1"/>
  <c r="E1357" i="1"/>
  <c r="K1357" i="1" s="1"/>
  <c r="L1356" i="1"/>
  <c r="K1356" i="1"/>
  <c r="J1356" i="1"/>
  <c r="I1356" i="1"/>
  <c r="H1355" i="1"/>
  <c r="G1355" i="1"/>
  <c r="F1355" i="1"/>
  <c r="E1355" i="1"/>
  <c r="L1354" i="1"/>
  <c r="K1354" i="1"/>
  <c r="J1354" i="1"/>
  <c r="I1354" i="1"/>
  <c r="H1353" i="1"/>
  <c r="G1353" i="1"/>
  <c r="F1353" i="1"/>
  <c r="E1353" i="1"/>
  <c r="L1352" i="1"/>
  <c r="K1352" i="1"/>
  <c r="J1352" i="1"/>
  <c r="I1352" i="1"/>
  <c r="H1351" i="1"/>
  <c r="G1351" i="1"/>
  <c r="F1351" i="1"/>
  <c r="E1351" i="1"/>
  <c r="L1350" i="1"/>
  <c r="K1350" i="1"/>
  <c r="J1350" i="1"/>
  <c r="I1350" i="1"/>
  <c r="H1349" i="1"/>
  <c r="G1349" i="1"/>
  <c r="F1349" i="1"/>
  <c r="E1349" i="1"/>
  <c r="L1348" i="1"/>
  <c r="K1348" i="1"/>
  <c r="J1348" i="1"/>
  <c r="I1348" i="1"/>
  <c r="H1347" i="1"/>
  <c r="G1347" i="1"/>
  <c r="F1347" i="1"/>
  <c r="L1347" i="1" s="1"/>
  <c r="E1347" i="1"/>
  <c r="K1347" i="1" s="1"/>
  <c r="L1346" i="1"/>
  <c r="K1346" i="1"/>
  <c r="J1346" i="1"/>
  <c r="I1346" i="1"/>
  <c r="H1345" i="1"/>
  <c r="G1345" i="1"/>
  <c r="F1345" i="1"/>
  <c r="E1345" i="1"/>
  <c r="L1344" i="1"/>
  <c r="K1344" i="1"/>
  <c r="J1344" i="1"/>
  <c r="I1344" i="1"/>
  <c r="H1343" i="1"/>
  <c r="G1343" i="1"/>
  <c r="F1343" i="1"/>
  <c r="E1343" i="1"/>
  <c r="K1343" i="1" s="1"/>
  <c r="L1342" i="1"/>
  <c r="K1342" i="1"/>
  <c r="J1342" i="1"/>
  <c r="I1342" i="1"/>
  <c r="H1341" i="1"/>
  <c r="G1341" i="1"/>
  <c r="F1341" i="1"/>
  <c r="L1341" i="1" s="1"/>
  <c r="E1341" i="1"/>
  <c r="K1341" i="1" s="1"/>
  <c r="L1340" i="1"/>
  <c r="K1340" i="1"/>
  <c r="J1340" i="1"/>
  <c r="I1340" i="1"/>
  <c r="H1339" i="1"/>
  <c r="G1339" i="1"/>
  <c r="F1339" i="1"/>
  <c r="E1339" i="1"/>
  <c r="L1337" i="1"/>
  <c r="K1337" i="1"/>
  <c r="J1337" i="1"/>
  <c r="I1337" i="1"/>
  <c r="H1336" i="1"/>
  <c r="G1336" i="1"/>
  <c r="F1336" i="1"/>
  <c r="L1336" i="1" s="1"/>
  <c r="E1336" i="1"/>
  <c r="K1336" i="1" s="1"/>
  <c r="L1335" i="1"/>
  <c r="K1335" i="1"/>
  <c r="J1335" i="1"/>
  <c r="I1335" i="1"/>
  <c r="H1334" i="1"/>
  <c r="G1334" i="1"/>
  <c r="F1334" i="1"/>
  <c r="L1334" i="1" s="1"/>
  <c r="E1334" i="1"/>
  <c r="K1334" i="1" s="1"/>
  <c r="L1333" i="1"/>
  <c r="K1333" i="1"/>
  <c r="J1333" i="1"/>
  <c r="I1333" i="1"/>
  <c r="H1332" i="1"/>
  <c r="G1332" i="1"/>
  <c r="F1332" i="1"/>
  <c r="L1332" i="1" s="1"/>
  <c r="E1332" i="1"/>
  <c r="K1332" i="1" s="1"/>
  <c r="L1331" i="1"/>
  <c r="K1331" i="1"/>
  <c r="J1331" i="1"/>
  <c r="I1331" i="1"/>
  <c r="H1330" i="1"/>
  <c r="G1330" i="1"/>
  <c r="F1330" i="1"/>
  <c r="L1330" i="1" s="1"/>
  <c r="E1330" i="1"/>
  <c r="E1327" i="1" s="1"/>
  <c r="I1327" i="1" s="1"/>
  <c r="L1329" i="1"/>
  <c r="K1329" i="1"/>
  <c r="J1329" i="1"/>
  <c r="I1329" i="1"/>
  <c r="H1328" i="1"/>
  <c r="G1328" i="1"/>
  <c r="F1328" i="1"/>
  <c r="F1327" i="1" s="1"/>
  <c r="E1328" i="1"/>
  <c r="K1328" i="1" s="1"/>
  <c r="H1327" i="1"/>
  <c r="G1327" i="1"/>
  <c r="L1326" i="1"/>
  <c r="K1326" i="1"/>
  <c r="J1326" i="1"/>
  <c r="I1326" i="1"/>
  <c r="H1325" i="1"/>
  <c r="G1325" i="1"/>
  <c r="F1325" i="1"/>
  <c r="E1325" i="1"/>
  <c r="L1324" i="1"/>
  <c r="K1324" i="1"/>
  <c r="J1324" i="1"/>
  <c r="I1324" i="1"/>
  <c r="H1323" i="1"/>
  <c r="G1323" i="1"/>
  <c r="F1323" i="1"/>
  <c r="E1323" i="1"/>
  <c r="L1322" i="1"/>
  <c r="K1322" i="1"/>
  <c r="J1322" i="1"/>
  <c r="I1322" i="1"/>
  <c r="H1321" i="1"/>
  <c r="G1321" i="1"/>
  <c r="F1321" i="1"/>
  <c r="E1321" i="1"/>
  <c r="L1320" i="1"/>
  <c r="K1320" i="1"/>
  <c r="J1320" i="1"/>
  <c r="I1320" i="1"/>
  <c r="H1319" i="1"/>
  <c r="G1319" i="1"/>
  <c r="F1319" i="1"/>
  <c r="E1319" i="1"/>
  <c r="L1318" i="1"/>
  <c r="K1318" i="1"/>
  <c r="J1318" i="1"/>
  <c r="I1318" i="1"/>
  <c r="H1317" i="1"/>
  <c r="G1317" i="1"/>
  <c r="F1317" i="1"/>
  <c r="E1317" i="1"/>
  <c r="L1316" i="1"/>
  <c r="K1316" i="1"/>
  <c r="J1316" i="1"/>
  <c r="I1316" i="1"/>
  <c r="H1315" i="1"/>
  <c r="G1315" i="1"/>
  <c r="F1315" i="1"/>
  <c r="E1315" i="1"/>
  <c r="L1314" i="1"/>
  <c r="K1314" i="1"/>
  <c r="J1314" i="1"/>
  <c r="I1314" i="1"/>
  <c r="H1313" i="1"/>
  <c r="G1313" i="1"/>
  <c r="F1313" i="1"/>
  <c r="L1313" i="1" s="1"/>
  <c r="E1313" i="1"/>
  <c r="K1313" i="1" s="1"/>
  <c r="L1312" i="1"/>
  <c r="K1312" i="1"/>
  <c r="J1312" i="1"/>
  <c r="I1312" i="1"/>
  <c r="H1311" i="1"/>
  <c r="H1288" i="1" s="1"/>
  <c r="G1311" i="1"/>
  <c r="G1288" i="1" s="1"/>
  <c r="F1311" i="1"/>
  <c r="E1311" i="1"/>
  <c r="L1310" i="1"/>
  <c r="K1310" i="1"/>
  <c r="J1310" i="1"/>
  <c r="I1310" i="1"/>
  <c r="J1309" i="1"/>
  <c r="H1309" i="1"/>
  <c r="G1309" i="1"/>
  <c r="F1309" i="1"/>
  <c r="L1309" i="1" s="1"/>
  <c r="E1309" i="1"/>
  <c r="K1309" i="1" s="1"/>
  <c r="L1308" i="1"/>
  <c r="K1308" i="1"/>
  <c r="J1308" i="1"/>
  <c r="I1308" i="1"/>
  <c r="H1307" i="1"/>
  <c r="G1307" i="1"/>
  <c r="F1307" i="1"/>
  <c r="E1307" i="1"/>
  <c r="L1306" i="1"/>
  <c r="K1306" i="1"/>
  <c r="J1306" i="1"/>
  <c r="I1306" i="1"/>
  <c r="H1305" i="1"/>
  <c r="G1305" i="1"/>
  <c r="F1305" i="1"/>
  <c r="E1305" i="1"/>
  <c r="L1304" i="1"/>
  <c r="K1304" i="1"/>
  <c r="J1304" i="1"/>
  <c r="I1304" i="1"/>
  <c r="H1303" i="1"/>
  <c r="G1303" i="1"/>
  <c r="F1303" i="1"/>
  <c r="E1303" i="1"/>
  <c r="L1302" i="1"/>
  <c r="K1302" i="1"/>
  <c r="J1302" i="1"/>
  <c r="I1302" i="1"/>
  <c r="H1301" i="1"/>
  <c r="G1301" i="1"/>
  <c r="F1301" i="1"/>
  <c r="E1301" i="1"/>
  <c r="L1300" i="1"/>
  <c r="K1300" i="1"/>
  <c r="J1300" i="1"/>
  <c r="I1300" i="1"/>
  <c r="H1299" i="1"/>
  <c r="G1299" i="1"/>
  <c r="F1299" i="1"/>
  <c r="L1299" i="1" s="1"/>
  <c r="E1299" i="1"/>
  <c r="K1299" i="1" s="1"/>
  <c r="L1298" i="1"/>
  <c r="K1298" i="1"/>
  <c r="J1298" i="1"/>
  <c r="I1298" i="1"/>
  <c r="H1297" i="1"/>
  <c r="G1297" i="1"/>
  <c r="F1297" i="1"/>
  <c r="L1297" i="1" s="1"/>
  <c r="E1297" i="1"/>
  <c r="K1297" i="1" s="1"/>
  <c r="L1296" i="1"/>
  <c r="K1296" i="1"/>
  <c r="J1296" i="1"/>
  <c r="I1296" i="1"/>
  <c r="H1295" i="1"/>
  <c r="G1295" i="1"/>
  <c r="F1295" i="1"/>
  <c r="E1295" i="1"/>
  <c r="L1294" i="1"/>
  <c r="K1294" i="1"/>
  <c r="J1294" i="1"/>
  <c r="I1294" i="1"/>
  <c r="H1293" i="1"/>
  <c r="G1293" i="1"/>
  <c r="F1293" i="1"/>
  <c r="E1293" i="1"/>
  <c r="L1292" i="1"/>
  <c r="K1292" i="1"/>
  <c r="J1292" i="1"/>
  <c r="I1292" i="1"/>
  <c r="H1291" i="1"/>
  <c r="G1291" i="1"/>
  <c r="F1291" i="1"/>
  <c r="E1291" i="1"/>
  <c r="L1290" i="1"/>
  <c r="K1290" i="1"/>
  <c r="J1290" i="1"/>
  <c r="I1290" i="1"/>
  <c r="H1289" i="1"/>
  <c r="G1289" i="1"/>
  <c r="F1289" i="1"/>
  <c r="E1289" i="1"/>
  <c r="L1287" i="1"/>
  <c r="K1287" i="1"/>
  <c r="J1287" i="1"/>
  <c r="I1287" i="1"/>
  <c r="H1286" i="1"/>
  <c r="G1286" i="1"/>
  <c r="F1286" i="1"/>
  <c r="E1286" i="1"/>
  <c r="K1286" i="1" s="1"/>
  <c r="L1285" i="1"/>
  <c r="K1285" i="1"/>
  <c r="J1285" i="1"/>
  <c r="I1285" i="1"/>
  <c r="L1284" i="1"/>
  <c r="K1284" i="1"/>
  <c r="J1284" i="1"/>
  <c r="I1284" i="1"/>
  <c r="H1283" i="1"/>
  <c r="G1283" i="1"/>
  <c r="F1283" i="1"/>
  <c r="E1283" i="1"/>
  <c r="L1282" i="1"/>
  <c r="K1282" i="1"/>
  <c r="J1282" i="1"/>
  <c r="I1282" i="1"/>
  <c r="H1281" i="1"/>
  <c r="G1281" i="1"/>
  <c r="F1281" i="1"/>
  <c r="E1281" i="1"/>
  <c r="L1280" i="1"/>
  <c r="K1280" i="1"/>
  <c r="J1280" i="1"/>
  <c r="I1280" i="1"/>
  <c r="H1279" i="1"/>
  <c r="G1279" i="1"/>
  <c r="F1279" i="1"/>
  <c r="E1279" i="1"/>
  <c r="L1278" i="1"/>
  <c r="K1278" i="1"/>
  <c r="J1278" i="1"/>
  <c r="I1278" i="1"/>
  <c r="H1277" i="1"/>
  <c r="G1277" i="1"/>
  <c r="F1277" i="1"/>
  <c r="E1277" i="1"/>
  <c r="L1276" i="1"/>
  <c r="K1276" i="1"/>
  <c r="J1276" i="1"/>
  <c r="I1276" i="1"/>
  <c r="L1275" i="1"/>
  <c r="K1275" i="1"/>
  <c r="J1275" i="1"/>
  <c r="I1275" i="1"/>
  <c r="H1274" i="1"/>
  <c r="G1274" i="1"/>
  <c r="J1274" i="1" s="1"/>
  <c r="F1274" i="1"/>
  <c r="E1274" i="1"/>
  <c r="L1273" i="1"/>
  <c r="K1273" i="1"/>
  <c r="J1273" i="1"/>
  <c r="I1273" i="1"/>
  <c r="H1272" i="1"/>
  <c r="G1272" i="1"/>
  <c r="F1272" i="1"/>
  <c r="E1272" i="1"/>
  <c r="L1271" i="1"/>
  <c r="K1271" i="1"/>
  <c r="J1271" i="1"/>
  <c r="I1271" i="1"/>
  <c r="H1270" i="1"/>
  <c r="G1270" i="1"/>
  <c r="F1270" i="1"/>
  <c r="L1270" i="1" s="1"/>
  <c r="E1270" i="1"/>
  <c r="K1270" i="1" s="1"/>
  <c r="L1269" i="1"/>
  <c r="K1269" i="1"/>
  <c r="J1269" i="1"/>
  <c r="I1269" i="1"/>
  <c r="L1268" i="1"/>
  <c r="K1268" i="1"/>
  <c r="J1268" i="1"/>
  <c r="I1268" i="1"/>
  <c r="H1267" i="1"/>
  <c r="G1267" i="1"/>
  <c r="F1267" i="1"/>
  <c r="E1267" i="1"/>
  <c r="L1266" i="1"/>
  <c r="K1266" i="1"/>
  <c r="J1266" i="1"/>
  <c r="I1266" i="1"/>
  <c r="L1265" i="1"/>
  <c r="K1265" i="1"/>
  <c r="J1265" i="1"/>
  <c r="I1265" i="1"/>
  <c r="L1264" i="1"/>
  <c r="K1264" i="1"/>
  <c r="J1264" i="1"/>
  <c r="I1264" i="1"/>
  <c r="L1263" i="1"/>
  <c r="K1263" i="1"/>
  <c r="J1263" i="1"/>
  <c r="I1263" i="1"/>
  <c r="L1262" i="1"/>
  <c r="K1262" i="1"/>
  <c r="J1262" i="1"/>
  <c r="I1262" i="1"/>
  <c r="H1261" i="1"/>
  <c r="G1261" i="1"/>
  <c r="F1261" i="1"/>
  <c r="E1261" i="1"/>
  <c r="L1260" i="1"/>
  <c r="K1260" i="1"/>
  <c r="J1260" i="1"/>
  <c r="I1260" i="1"/>
  <c r="H1259" i="1"/>
  <c r="G1259" i="1"/>
  <c r="F1259" i="1"/>
  <c r="E1259" i="1"/>
  <c r="L1258" i="1"/>
  <c r="K1258" i="1"/>
  <c r="J1258" i="1"/>
  <c r="I1258" i="1"/>
  <c r="J1257" i="1"/>
  <c r="H1257" i="1"/>
  <c r="G1257" i="1"/>
  <c r="F1257" i="1"/>
  <c r="L1257" i="1" s="1"/>
  <c r="E1257" i="1"/>
  <c r="K1257" i="1" s="1"/>
  <c r="L1256" i="1"/>
  <c r="K1256" i="1"/>
  <c r="J1256" i="1"/>
  <c r="I1256" i="1"/>
  <c r="H1255" i="1"/>
  <c r="G1255" i="1"/>
  <c r="F1255" i="1"/>
  <c r="E1255" i="1"/>
  <c r="L1254" i="1"/>
  <c r="K1254" i="1"/>
  <c r="J1254" i="1"/>
  <c r="I1254" i="1"/>
  <c r="H1253" i="1"/>
  <c r="G1253" i="1"/>
  <c r="F1253" i="1"/>
  <c r="E1253" i="1"/>
  <c r="L1252" i="1"/>
  <c r="K1252" i="1"/>
  <c r="J1252" i="1"/>
  <c r="I1252" i="1"/>
  <c r="H1251" i="1"/>
  <c r="G1251" i="1"/>
  <c r="F1251" i="1"/>
  <c r="E1251" i="1"/>
  <c r="L1250" i="1"/>
  <c r="K1250" i="1"/>
  <c r="J1250" i="1"/>
  <c r="I1250" i="1"/>
  <c r="H1249" i="1"/>
  <c r="G1249" i="1"/>
  <c r="F1249" i="1"/>
  <c r="E1249" i="1"/>
  <c r="L1248" i="1"/>
  <c r="K1248" i="1"/>
  <c r="J1248" i="1"/>
  <c r="I1248" i="1"/>
  <c r="J1247" i="1"/>
  <c r="H1247" i="1"/>
  <c r="G1247" i="1"/>
  <c r="F1247" i="1"/>
  <c r="L1247" i="1" s="1"/>
  <c r="E1247" i="1"/>
  <c r="K1247" i="1" s="1"/>
  <c r="L1246" i="1"/>
  <c r="K1246" i="1"/>
  <c r="J1246" i="1"/>
  <c r="I1246" i="1"/>
  <c r="H1245" i="1"/>
  <c r="G1245" i="1"/>
  <c r="F1245" i="1"/>
  <c r="E1245" i="1"/>
  <c r="L1244" i="1"/>
  <c r="K1244" i="1"/>
  <c r="J1244" i="1"/>
  <c r="I1244" i="1"/>
  <c r="H1243" i="1"/>
  <c r="G1243" i="1"/>
  <c r="F1243" i="1"/>
  <c r="E1243" i="1"/>
  <c r="L1242" i="1"/>
  <c r="K1242" i="1"/>
  <c r="J1242" i="1"/>
  <c r="I1242" i="1"/>
  <c r="H1241" i="1"/>
  <c r="G1241" i="1"/>
  <c r="F1241" i="1"/>
  <c r="E1241" i="1"/>
  <c r="L1240" i="1"/>
  <c r="K1240" i="1"/>
  <c r="J1240" i="1"/>
  <c r="I1240" i="1"/>
  <c r="H1239" i="1"/>
  <c r="G1239" i="1"/>
  <c r="F1239" i="1"/>
  <c r="E1239" i="1"/>
  <c r="K1239" i="1" s="1"/>
  <c r="L1237" i="1"/>
  <c r="K1237" i="1"/>
  <c r="J1237" i="1"/>
  <c r="I1237" i="1"/>
  <c r="H1236" i="1"/>
  <c r="G1236" i="1"/>
  <c r="F1236" i="1"/>
  <c r="E1236" i="1"/>
  <c r="K1236" i="1" s="1"/>
  <c r="L1235" i="1"/>
  <c r="K1235" i="1"/>
  <c r="J1235" i="1"/>
  <c r="I1235" i="1"/>
  <c r="H1234" i="1"/>
  <c r="G1234" i="1"/>
  <c r="F1234" i="1"/>
  <c r="E1234" i="1"/>
  <c r="L1233" i="1"/>
  <c r="K1233" i="1"/>
  <c r="J1233" i="1"/>
  <c r="I1233" i="1"/>
  <c r="H1232" i="1"/>
  <c r="G1232" i="1"/>
  <c r="F1232" i="1"/>
  <c r="E1232" i="1"/>
  <c r="L1231" i="1"/>
  <c r="K1231" i="1"/>
  <c r="J1231" i="1"/>
  <c r="I1231" i="1"/>
  <c r="H1230" i="1"/>
  <c r="G1230" i="1"/>
  <c r="F1230" i="1"/>
  <c r="E1230" i="1"/>
  <c r="L1229" i="1"/>
  <c r="K1229" i="1"/>
  <c r="J1229" i="1"/>
  <c r="I1229" i="1"/>
  <c r="H1228" i="1"/>
  <c r="G1228" i="1"/>
  <c r="F1228" i="1"/>
  <c r="L1228" i="1" s="1"/>
  <c r="E1228" i="1"/>
  <c r="K1228" i="1" s="1"/>
  <c r="L1227" i="1"/>
  <c r="K1227" i="1"/>
  <c r="J1227" i="1"/>
  <c r="I1227" i="1"/>
  <c r="H1226" i="1"/>
  <c r="G1226" i="1"/>
  <c r="F1226" i="1"/>
  <c r="E1226" i="1"/>
  <c r="L1225" i="1"/>
  <c r="K1225" i="1"/>
  <c r="J1225" i="1"/>
  <c r="I1225" i="1"/>
  <c r="H1224" i="1"/>
  <c r="G1224" i="1"/>
  <c r="F1224" i="1"/>
  <c r="E1224" i="1"/>
  <c r="L1223" i="1"/>
  <c r="K1223" i="1"/>
  <c r="J1223" i="1"/>
  <c r="I1223" i="1"/>
  <c r="H1222" i="1"/>
  <c r="G1222" i="1"/>
  <c r="F1222" i="1"/>
  <c r="E1222" i="1"/>
  <c r="L1221" i="1"/>
  <c r="K1221" i="1"/>
  <c r="J1221" i="1"/>
  <c r="I1221" i="1"/>
  <c r="H1220" i="1"/>
  <c r="G1220" i="1"/>
  <c r="F1220" i="1"/>
  <c r="L1220" i="1" s="1"/>
  <c r="E1220" i="1"/>
  <c r="K1220" i="1" s="1"/>
  <c r="L1219" i="1"/>
  <c r="K1219" i="1"/>
  <c r="J1219" i="1"/>
  <c r="I1219" i="1"/>
  <c r="H1218" i="1"/>
  <c r="G1218" i="1"/>
  <c r="F1218" i="1"/>
  <c r="E1218" i="1"/>
  <c r="L1217" i="1"/>
  <c r="K1217" i="1"/>
  <c r="J1217" i="1"/>
  <c r="I1217" i="1"/>
  <c r="H1216" i="1"/>
  <c r="G1216" i="1"/>
  <c r="F1216" i="1"/>
  <c r="E1216" i="1"/>
  <c r="L1215" i="1"/>
  <c r="K1215" i="1"/>
  <c r="J1215" i="1"/>
  <c r="I1215" i="1"/>
  <c r="H1214" i="1"/>
  <c r="G1214" i="1"/>
  <c r="F1214" i="1"/>
  <c r="E1214" i="1"/>
  <c r="L1213" i="1"/>
  <c r="K1213" i="1"/>
  <c r="J1213" i="1"/>
  <c r="I1213" i="1"/>
  <c r="H1212" i="1"/>
  <c r="H1195" i="1" s="1"/>
  <c r="G1212" i="1"/>
  <c r="F1212" i="1"/>
  <c r="L1212" i="1" s="1"/>
  <c r="E1212" i="1"/>
  <c r="L1211" i="1"/>
  <c r="K1211" i="1"/>
  <c r="J1211" i="1"/>
  <c r="I1211" i="1"/>
  <c r="H1210" i="1"/>
  <c r="G1210" i="1"/>
  <c r="F1210" i="1"/>
  <c r="L1210" i="1" s="1"/>
  <c r="E1210" i="1"/>
  <c r="K1210" i="1" s="1"/>
  <c r="L1209" i="1"/>
  <c r="K1209" i="1"/>
  <c r="J1209" i="1"/>
  <c r="I1209" i="1"/>
  <c r="H1208" i="1"/>
  <c r="G1208" i="1"/>
  <c r="I1208" i="1" s="1"/>
  <c r="F1208" i="1"/>
  <c r="L1208" i="1" s="1"/>
  <c r="E1208" i="1"/>
  <c r="K1208" i="1" s="1"/>
  <c r="L1207" i="1"/>
  <c r="K1207" i="1"/>
  <c r="J1207" i="1"/>
  <c r="I1207" i="1"/>
  <c r="H1206" i="1"/>
  <c r="G1206" i="1"/>
  <c r="J1206" i="1" s="1"/>
  <c r="F1206" i="1"/>
  <c r="L1206" i="1" s="1"/>
  <c r="E1206" i="1"/>
  <c r="K1206" i="1" s="1"/>
  <c r="L1205" i="1"/>
  <c r="K1205" i="1"/>
  <c r="J1205" i="1"/>
  <c r="I1205" i="1"/>
  <c r="H1204" i="1"/>
  <c r="G1204" i="1"/>
  <c r="J1204" i="1" s="1"/>
  <c r="F1204" i="1"/>
  <c r="L1204" i="1" s="1"/>
  <c r="E1204" i="1"/>
  <c r="K1204" i="1" s="1"/>
  <c r="L1203" i="1"/>
  <c r="K1203" i="1"/>
  <c r="J1203" i="1"/>
  <c r="I1203" i="1"/>
  <c r="H1202" i="1"/>
  <c r="G1202" i="1"/>
  <c r="I1202" i="1" s="1"/>
  <c r="F1202" i="1"/>
  <c r="L1202" i="1" s="1"/>
  <c r="E1202" i="1"/>
  <c r="K1202" i="1" s="1"/>
  <c r="L1201" i="1"/>
  <c r="K1201" i="1"/>
  <c r="J1201" i="1"/>
  <c r="I1201" i="1"/>
  <c r="H1200" i="1"/>
  <c r="G1200" i="1"/>
  <c r="J1200" i="1" s="1"/>
  <c r="F1200" i="1"/>
  <c r="L1200" i="1" s="1"/>
  <c r="E1200" i="1"/>
  <c r="K1200" i="1" s="1"/>
  <c r="L1199" i="1"/>
  <c r="K1199" i="1"/>
  <c r="J1199" i="1"/>
  <c r="I1199" i="1"/>
  <c r="I1198" i="1"/>
  <c r="H1198" i="1"/>
  <c r="G1198" i="1"/>
  <c r="F1198" i="1"/>
  <c r="L1198" i="1" s="1"/>
  <c r="E1198" i="1"/>
  <c r="L1197" i="1"/>
  <c r="K1197" i="1"/>
  <c r="J1197" i="1"/>
  <c r="I1197" i="1"/>
  <c r="H1196" i="1"/>
  <c r="G1196" i="1"/>
  <c r="J1196" i="1" s="1"/>
  <c r="F1196" i="1"/>
  <c r="L1196" i="1" s="1"/>
  <c r="E1196" i="1"/>
  <c r="G1195" i="1"/>
  <c r="L1194" i="1"/>
  <c r="K1194" i="1"/>
  <c r="J1194" i="1"/>
  <c r="I1194" i="1"/>
  <c r="H1193" i="1"/>
  <c r="G1193" i="1"/>
  <c r="I1193" i="1" s="1"/>
  <c r="F1193" i="1"/>
  <c r="L1193" i="1" s="1"/>
  <c r="E1193" i="1"/>
  <c r="K1193" i="1" s="1"/>
  <c r="L1192" i="1"/>
  <c r="K1192" i="1"/>
  <c r="J1192" i="1"/>
  <c r="I1192" i="1"/>
  <c r="H1191" i="1"/>
  <c r="G1191" i="1"/>
  <c r="J1191" i="1" s="1"/>
  <c r="F1191" i="1"/>
  <c r="L1191" i="1" s="1"/>
  <c r="E1191" i="1"/>
  <c r="K1191" i="1" s="1"/>
  <c r="L1190" i="1"/>
  <c r="K1190" i="1"/>
  <c r="J1190" i="1"/>
  <c r="I1190" i="1"/>
  <c r="H1189" i="1"/>
  <c r="G1189" i="1"/>
  <c r="J1189" i="1" s="1"/>
  <c r="F1189" i="1"/>
  <c r="L1189" i="1" s="1"/>
  <c r="E1189" i="1"/>
  <c r="K1189" i="1" s="1"/>
  <c r="L1188" i="1"/>
  <c r="K1188" i="1"/>
  <c r="J1188" i="1"/>
  <c r="I1188" i="1"/>
  <c r="H1187" i="1"/>
  <c r="G1187" i="1"/>
  <c r="J1187" i="1" s="1"/>
  <c r="F1187" i="1"/>
  <c r="L1187" i="1" s="1"/>
  <c r="E1187" i="1"/>
  <c r="K1187" i="1" s="1"/>
  <c r="L1186" i="1"/>
  <c r="K1186" i="1"/>
  <c r="J1186" i="1"/>
  <c r="I1186" i="1"/>
  <c r="H1185" i="1"/>
  <c r="G1185" i="1"/>
  <c r="F1185" i="1"/>
  <c r="L1185" i="1" s="1"/>
  <c r="E1185" i="1"/>
  <c r="K1185" i="1" s="1"/>
  <c r="L1184" i="1"/>
  <c r="K1184" i="1"/>
  <c r="J1184" i="1"/>
  <c r="I1184" i="1"/>
  <c r="H1183" i="1"/>
  <c r="G1183" i="1"/>
  <c r="J1183" i="1" s="1"/>
  <c r="F1183" i="1"/>
  <c r="L1183" i="1" s="1"/>
  <c r="E1183" i="1"/>
  <c r="K1183" i="1" s="1"/>
  <c r="L1182" i="1"/>
  <c r="K1182" i="1"/>
  <c r="J1182" i="1"/>
  <c r="I1182" i="1"/>
  <c r="H1181" i="1"/>
  <c r="G1181" i="1"/>
  <c r="J1181" i="1" s="1"/>
  <c r="F1181" i="1"/>
  <c r="L1181" i="1" s="1"/>
  <c r="E1181" i="1"/>
  <c r="K1181" i="1" s="1"/>
  <c r="L1180" i="1"/>
  <c r="K1180" i="1"/>
  <c r="J1180" i="1"/>
  <c r="I1180" i="1"/>
  <c r="H1179" i="1"/>
  <c r="G1179" i="1"/>
  <c r="J1179" i="1" s="1"/>
  <c r="F1179" i="1"/>
  <c r="E1179" i="1"/>
  <c r="K1179" i="1" s="1"/>
  <c r="L1178" i="1"/>
  <c r="K1178" i="1"/>
  <c r="J1178" i="1"/>
  <c r="I1178" i="1"/>
  <c r="H1177" i="1"/>
  <c r="G1177" i="1"/>
  <c r="J1177" i="1" s="1"/>
  <c r="F1177" i="1"/>
  <c r="L1177" i="1" s="1"/>
  <c r="E1177" i="1"/>
  <c r="K1177" i="1" s="1"/>
  <c r="L1176" i="1"/>
  <c r="K1176" i="1"/>
  <c r="J1176" i="1"/>
  <c r="I1176" i="1"/>
  <c r="H1175" i="1"/>
  <c r="G1175" i="1"/>
  <c r="J1175" i="1" s="1"/>
  <c r="F1175" i="1"/>
  <c r="L1175" i="1" s="1"/>
  <c r="E1175" i="1"/>
  <c r="K1175" i="1" s="1"/>
  <c r="L1174" i="1"/>
  <c r="K1174" i="1"/>
  <c r="J1174" i="1"/>
  <c r="I1174" i="1"/>
  <c r="H1173" i="1"/>
  <c r="G1173" i="1"/>
  <c r="J1173" i="1" s="1"/>
  <c r="F1173" i="1"/>
  <c r="L1173" i="1" s="1"/>
  <c r="E1173" i="1"/>
  <c r="K1173" i="1" s="1"/>
  <c r="L1172" i="1"/>
  <c r="K1172" i="1"/>
  <c r="J1172" i="1"/>
  <c r="I1172" i="1"/>
  <c r="H1171" i="1"/>
  <c r="G1171" i="1"/>
  <c r="J1171" i="1" s="1"/>
  <c r="F1171" i="1"/>
  <c r="L1171" i="1" s="1"/>
  <c r="E1171" i="1"/>
  <c r="K1171" i="1" s="1"/>
  <c r="L1170" i="1"/>
  <c r="K1170" i="1"/>
  <c r="J1170" i="1"/>
  <c r="I1170" i="1"/>
  <c r="H1169" i="1"/>
  <c r="G1169" i="1"/>
  <c r="J1169" i="1" s="1"/>
  <c r="F1169" i="1"/>
  <c r="L1169" i="1" s="1"/>
  <c r="E1169" i="1"/>
  <c r="K1169" i="1" s="1"/>
  <c r="L1168" i="1"/>
  <c r="K1168" i="1"/>
  <c r="J1168" i="1"/>
  <c r="I1168" i="1"/>
  <c r="H1167" i="1"/>
  <c r="G1167" i="1"/>
  <c r="J1167" i="1" s="1"/>
  <c r="F1167" i="1"/>
  <c r="L1167" i="1" s="1"/>
  <c r="E1167" i="1"/>
  <c r="K1167" i="1" s="1"/>
  <c r="L1166" i="1"/>
  <c r="K1166" i="1"/>
  <c r="J1166" i="1"/>
  <c r="I1166" i="1"/>
  <c r="H1165" i="1"/>
  <c r="G1165" i="1"/>
  <c r="F1165" i="1"/>
  <c r="L1165" i="1" s="1"/>
  <c r="E1165" i="1"/>
  <c r="K1165" i="1" s="1"/>
  <c r="L1164" i="1"/>
  <c r="K1164" i="1"/>
  <c r="J1164" i="1"/>
  <c r="I1164" i="1"/>
  <c r="H1163" i="1"/>
  <c r="G1163" i="1"/>
  <c r="J1163" i="1" s="1"/>
  <c r="F1163" i="1"/>
  <c r="L1163" i="1" s="1"/>
  <c r="E1163" i="1"/>
  <c r="K1163" i="1" s="1"/>
  <c r="L1162" i="1"/>
  <c r="K1162" i="1"/>
  <c r="J1162" i="1"/>
  <c r="I1162" i="1"/>
  <c r="H1161" i="1"/>
  <c r="G1161" i="1"/>
  <c r="J1161" i="1" s="1"/>
  <c r="F1161" i="1"/>
  <c r="L1161" i="1" s="1"/>
  <c r="E1161" i="1"/>
  <c r="K1161" i="1" s="1"/>
  <c r="L1160" i="1"/>
  <c r="K1160" i="1"/>
  <c r="J1160" i="1"/>
  <c r="I1160" i="1"/>
  <c r="H1159" i="1"/>
  <c r="G1159" i="1"/>
  <c r="F1159" i="1"/>
  <c r="L1159" i="1" s="1"/>
  <c r="E1159" i="1"/>
  <c r="K1159" i="1" s="1"/>
  <c r="L1158" i="1"/>
  <c r="K1158" i="1"/>
  <c r="J1158" i="1"/>
  <c r="I1158" i="1"/>
  <c r="H1157" i="1"/>
  <c r="G1157" i="1"/>
  <c r="F1157" i="1"/>
  <c r="L1157" i="1" s="1"/>
  <c r="E1157" i="1"/>
  <c r="K1157" i="1" s="1"/>
  <c r="L1156" i="1"/>
  <c r="K1156" i="1"/>
  <c r="J1156" i="1"/>
  <c r="I1156" i="1"/>
  <c r="H1155" i="1"/>
  <c r="G1155" i="1"/>
  <c r="J1155" i="1" s="1"/>
  <c r="F1155" i="1"/>
  <c r="L1155" i="1" s="1"/>
  <c r="E1155" i="1"/>
  <c r="E1154" i="1" s="1"/>
  <c r="H1154" i="1"/>
  <c r="G1154" i="1"/>
  <c r="F1154" i="1"/>
  <c r="L1153" i="1"/>
  <c r="K1153" i="1"/>
  <c r="J1153" i="1"/>
  <c r="I1153" i="1"/>
  <c r="L1152" i="1"/>
  <c r="K1152" i="1"/>
  <c r="J1152" i="1"/>
  <c r="I1152" i="1"/>
  <c r="L1151" i="1"/>
  <c r="K1151" i="1"/>
  <c r="J1151" i="1"/>
  <c r="I1151" i="1"/>
  <c r="H1150" i="1"/>
  <c r="G1150" i="1"/>
  <c r="F1150" i="1"/>
  <c r="L1150" i="1" s="1"/>
  <c r="E1150" i="1"/>
  <c r="K1150" i="1" s="1"/>
  <c r="L1149" i="1"/>
  <c r="K1149" i="1"/>
  <c r="J1149" i="1"/>
  <c r="I1149" i="1"/>
  <c r="L1148" i="1"/>
  <c r="K1148" i="1"/>
  <c r="J1148" i="1"/>
  <c r="I1148" i="1"/>
  <c r="L1147" i="1"/>
  <c r="K1147" i="1"/>
  <c r="J1147" i="1"/>
  <c r="I1147" i="1"/>
  <c r="H1146" i="1"/>
  <c r="G1146" i="1"/>
  <c r="F1146" i="1"/>
  <c r="L1146" i="1" s="1"/>
  <c r="E1146" i="1"/>
  <c r="K1146" i="1" s="1"/>
  <c r="L1145" i="1"/>
  <c r="K1145" i="1"/>
  <c r="J1145" i="1"/>
  <c r="I1145" i="1"/>
  <c r="L1144" i="1"/>
  <c r="K1144" i="1"/>
  <c r="J1144" i="1"/>
  <c r="I1144" i="1"/>
  <c r="L1143" i="1"/>
  <c r="K1143" i="1"/>
  <c r="J1143" i="1"/>
  <c r="I1143" i="1"/>
  <c r="H1142" i="1"/>
  <c r="G1142" i="1"/>
  <c r="F1142" i="1"/>
  <c r="L1142" i="1" s="1"/>
  <c r="E1142" i="1"/>
  <c r="K1142" i="1" s="1"/>
  <c r="L1141" i="1"/>
  <c r="K1141" i="1"/>
  <c r="J1141" i="1"/>
  <c r="I1141" i="1"/>
  <c r="L1140" i="1"/>
  <c r="K1140" i="1"/>
  <c r="J1140" i="1"/>
  <c r="I1140" i="1"/>
  <c r="H1139" i="1"/>
  <c r="G1139" i="1"/>
  <c r="F1139" i="1"/>
  <c r="L1139" i="1" s="1"/>
  <c r="E1139" i="1"/>
  <c r="K1139" i="1" s="1"/>
  <c r="L1138" i="1"/>
  <c r="K1138" i="1"/>
  <c r="J1138" i="1"/>
  <c r="I1138" i="1"/>
  <c r="H1137" i="1"/>
  <c r="G1137" i="1"/>
  <c r="J1137" i="1" s="1"/>
  <c r="F1137" i="1"/>
  <c r="L1137" i="1" s="1"/>
  <c r="E1137" i="1"/>
  <c r="K1137" i="1" s="1"/>
  <c r="L1136" i="1"/>
  <c r="K1136" i="1"/>
  <c r="J1136" i="1"/>
  <c r="I1136" i="1"/>
  <c r="L1135" i="1"/>
  <c r="K1135" i="1"/>
  <c r="J1135" i="1"/>
  <c r="I1135" i="1"/>
  <c r="L1134" i="1"/>
  <c r="K1134" i="1"/>
  <c r="J1134" i="1"/>
  <c r="I1134" i="1"/>
  <c r="L1133" i="1"/>
  <c r="K1133" i="1"/>
  <c r="J1133" i="1"/>
  <c r="I1133" i="1"/>
  <c r="H1132" i="1"/>
  <c r="G1132" i="1"/>
  <c r="F1132" i="1"/>
  <c r="L1132" i="1" s="1"/>
  <c r="E1132" i="1"/>
  <c r="K1132" i="1" s="1"/>
  <c r="L1131" i="1"/>
  <c r="K1131" i="1"/>
  <c r="J1131" i="1"/>
  <c r="I1131" i="1"/>
  <c r="H1130" i="1"/>
  <c r="G1130" i="1"/>
  <c r="F1130" i="1"/>
  <c r="L1130" i="1" s="1"/>
  <c r="E1130" i="1"/>
  <c r="K1130" i="1" s="1"/>
  <c r="L1129" i="1"/>
  <c r="K1129" i="1"/>
  <c r="J1129" i="1"/>
  <c r="I1129" i="1"/>
  <c r="H1128" i="1"/>
  <c r="G1128" i="1"/>
  <c r="J1128" i="1" s="1"/>
  <c r="F1128" i="1"/>
  <c r="L1128" i="1" s="1"/>
  <c r="E1128" i="1"/>
  <c r="K1128" i="1" s="1"/>
  <c r="L1127" i="1"/>
  <c r="K1127" i="1"/>
  <c r="J1127" i="1"/>
  <c r="I1127" i="1"/>
  <c r="L1126" i="1"/>
  <c r="K1126" i="1"/>
  <c r="J1126" i="1"/>
  <c r="I1126" i="1"/>
  <c r="L1125" i="1"/>
  <c r="K1125" i="1"/>
  <c r="J1125" i="1"/>
  <c r="I1125" i="1"/>
  <c r="H1124" i="1"/>
  <c r="G1124" i="1"/>
  <c r="F1124" i="1"/>
  <c r="E1124" i="1"/>
  <c r="L1123" i="1"/>
  <c r="K1123" i="1"/>
  <c r="J1123" i="1"/>
  <c r="I1123" i="1"/>
  <c r="H1122" i="1"/>
  <c r="G1122" i="1"/>
  <c r="F1122" i="1"/>
  <c r="L1122" i="1" s="1"/>
  <c r="E1122" i="1"/>
  <c r="K1122" i="1" s="1"/>
  <c r="L1121" i="1"/>
  <c r="K1121" i="1"/>
  <c r="J1121" i="1"/>
  <c r="I1121" i="1"/>
  <c r="L1120" i="1"/>
  <c r="K1120" i="1"/>
  <c r="J1120" i="1"/>
  <c r="I1120" i="1"/>
  <c r="H1119" i="1"/>
  <c r="G1119" i="1"/>
  <c r="F1119" i="1"/>
  <c r="E1119" i="1"/>
  <c r="L1118" i="1"/>
  <c r="K1118" i="1"/>
  <c r="J1118" i="1"/>
  <c r="I1118" i="1"/>
  <c r="L1117" i="1"/>
  <c r="K1117" i="1"/>
  <c r="J1117" i="1"/>
  <c r="I1117" i="1"/>
  <c r="H1116" i="1"/>
  <c r="G1116" i="1"/>
  <c r="F1116" i="1"/>
  <c r="E1116" i="1"/>
  <c r="K1116" i="1" s="1"/>
  <c r="L1115" i="1"/>
  <c r="K1115" i="1"/>
  <c r="J1115" i="1"/>
  <c r="I1115" i="1"/>
  <c r="L1114" i="1"/>
  <c r="K1114" i="1"/>
  <c r="J1114" i="1"/>
  <c r="I1114" i="1"/>
  <c r="L1113" i="1"/>
  <c r="K1113" i="1"/>
  <c r="J1113" i="1"/>
  <c r="I1113" i="1"/>
  <c r="H1112" i="1"/>
  <c r="G1112" i="1"/>
  <c r="F1112" i="1"/>
  <c r="E1112" i="1"/>
  <c r="L1111" i="1"/>
  <c r="K1111" i="1"/>
  <c r="J1111" i="1"/>
  <c r="I1111" i="1"/>
  <c r="L1110" i="1"/>
  <c r="K1110" i="1"/>
  <c r="J1110" i="1"/>
  <c r="I1110" i="1"/>
  <c r="L1109" i="1"/>
  <c r="K1109" i="1"/>
  <c r="J1109" i="1"/>
  <c r="I1109" i="1"/>
  <c r="L1108" i="1"/>
  <c r="K1108" i="1"/>
  <c r="J1108" i="1"/>
  <c r="I1108" i="1"/>
  <c r="L1107" i="1"/>
  <c r="K1107" i="1"/>
  <c r="J1107" i="1"/>
  <c r="I1107" i="1"/>
  <c r="H1106" i="1"/>
  <c r="G1106" i="1"/>
  <c r="F1106" i="1"/>
  <c r="E1106" i="1"/>
  <c r="L1105" i="1"/>
  <c r="K1105" i="1"/>
  <c r="J1105" i="1"/>
  <c r="I1105" i="1"/>
  <c r="H1104" i="1"/>
  <c r="G1104" i="1"/>
  <c r="F1104" i="1"/>
  <c r="J1104" i="1" s="1"/>
  <c r="E1104" i="1"/>
  <c r="L1103" i="1"/>
  <c r="K1103" i="1"/>
  <c r="J1103" i="1"/>
  <c r="I1103" i="1"/>
  <c r="H1102" i="1"/>
  <c r="G1102" i="1"/>
  <c r="F1102" i="1"/>
  <c r="L1102" i="1" s="1"/>
  <c r="E1102" i="1"/>
  <c r="K1102" i="1" s="1"/>
  <c r="L1101" i="1"/>
  <c r="K1101" i="1"/>
  <c r="J1101" i="1"/>
  <c r="I1101" i="1"/>
  <c r="L1100" i="1"/>
  <c r="K1100" i="1"/>
  <c r="J1100" i="1"/>
  <c r="I1100" i="1"/>
  <c r="L1099" i="1"/>
  <c r="K1099" i="1"/>
  <c r="J1099" i="1"/>
  <c r="I1099" i="1"/>
  <c r="H1098" i="1"/>
  <c r="G1098" i="1"/>
  <c r="F1098" i="1"/>
  <c r="E1098" i="1"/>
  <c r="L1097" i="1"/>
  <c r="K1097" i="1"/>
  <c r="J1097" i="1"/>
  <c r="I1097" i="1"/>
  <c r="H1096" i="1"/>
  <c r="G1096" i="1"/>
  <c r="F1096" i="1"/>
  <c r="E1096" i="1"/>
  <c r="K1096" i="1" s="1"/>
  <c r="L1095" i="1"/>
  <c r="K1095" i="1"/>
  <c r="J1095" i="1"/>
  <c r="I1095" i="1"/>
  <c r="L1094" i="1"/>
  <c r="K1094" i="1"/>
  <c r="J1094" i="1"/>
  <c r="I1094" i="1"/>
  <c r="H1093" i="1"/>
  <c r="G1093" i="1"/>
  <c r="F1093" i="1"/>
  <c r="E1093" i="1"/>
  <c r="L1092" i="1"/>
  <c r="K1092" i="1"/>
  <c r="J1092" i="1"/>
  <c r="I1092" i="1"/>
  <c r="L1091" i="1"/>
  <c r="K1091" i="1"/>
  <c r="J1091" i="1"/>
  <c r="I1091" i="1"/>
  <c r="L1090" i="1"/>
  <c r="K1090" i="1"/>
  <c r="J1090" i="1"/>
  <c r="I1090" i="1"/>
  <c r="H1089" i="1"/>
  <c r="G1089" i="1"/>
  <c r="F1089" i="1"/>
  <c r="E1089" i="1"/>
  <c r="L1088" i="1"/>
  <c r="K1088" i="1"/>
  <c r="J1088" i="1"/>
  <c r="I1088" i="1"/>
  <c r="H1087" i="1"/>
  <c r="G1087" i="1"/>
  <c r="F1087" i="1"/>
  <c r="L1087" i="1" s="1"/>
  <c r="E1087" i="1"/>
  <c r="L1086" i="1"/>
  <c r="K1086" i="1"/>
  <c r="J1086" i="1"/>
  <c r="I1086" i="1"/>
  <c r="L1085" i="1"/>
  <c r="K1085" i="1"/>
  <c r="J1085" i="1"/>
  <c r="I1085" i="1"/>
  <c r="L1084" i="1"/>
  <c r="K1084" i="1"/>
  <c r="J1084" i="1"/>
  <c r="I1084" i="1"/>
  <c r="H1083" i="1"/>
  <c r="G1083" i="1"/>
  <c r="F1083" i="1"/>
  <c r="E1083" i="1"/>
  <c r="L1082" i="1"/>
  <c r="K1082" i="1"/>
  <c r="J1082" i="1"/>
  <c r="I1082" i="1"/>
  <c r="L1081" i="1"/>
  <c r="K1081" i="1"/>
  <c r="J1081" i="1"/>
  <c r="I1081" i="1"/>
  <c r="L1080" i="1"/>
  <c r="K1080" i="1"/>
  <c r="J1080" i="1"/>
  <c r="I1080" i="1"/>
  <c r="H1079" i="1"/>
  <c r="G1079" i="1"/>
  <c r="F1079" i="1"/>
  <c r="E1079" i="1"/>
  <c r="I1079" i="1" s="1"/>
  <c r="L1078" i="1"/>
  <c r="K1078" i="1"/>
  <c r="J1078" i="1"/>
  <c r="I1078" i="1"/>
  <c r="L1077" i="1"/>
  <c r="K1077" i="1"/>
  <c r="J1077" i="1"/>
  <c r="I1077" i="1"/>
  <c r="L1076" i="1"/>
  <c r="K1076" i="1"/>
  <c r="J1076" i="1"/>
  <c r="I1076" i="1"/>
  <c r="L1075" i="1"/>
  <c r="K1075" i="1"/>
  <c r="J1075" i="1"/>
  <c r="I1075" i="1"/>
  <c r="L1074" i="1"/>
  <c r="K1074" i="1"/>
  <c r="J1074" i="1"/>
  <c r="I1074" i="1"/>
  <c r="L1073" i="1"/>
  <c r="K1073" i="1"/>
  <c r="J1073" i="1"/>
  <c r="I1073" i="1"/>
  <c r="L1072" i="1"/>
  <c r="K1072" i="1"/>
  <c r="J1072" i="1"/>
  <c r="I1072" i="1"/>
  <c r="L1071" i="1"/>
  <c r="K1071" i="1"/>
  <c r="J1071" i="1"/>
  <c r="I1071" i="1"/>
  <c r="L1070" i="1"/>
  <c r="K1070" i="1"/>
  <c r="J1070" i="1"/>
  <c r="I1070" i="1"/>
  <c r="H1069" i="1"/>
  <c r="H1068" i="1" s="1"/>
  <c r="G1069" i="1"/>
  <c r="G1068" i="1" s="1"/>
  <c r="F1069" i="1"/>
  <c r="E1069" i="1"/>
  <c r="L1067" i="1"/>
  <c r="K1067" i="1"/>
  <c r="J1067" i="1"/>
  <c r="I1067" i="1"/>
  <c r="L1066" i="1"/>
  <c r="K1066" i="1"/>
  <c r="J1066" i="1"/>
  <c r="I1066" i="1"/>
  <c r="L1065" i="1"/>
  <c r="K1065" i="1"/>
  <c r="J1065" i="1"/>
  <c r="I1065" i="1"/>
  <c r="L1064" i="1"/>
  <c r="K1064" i="1"/>
  <c r="J1064" i="1"/>
  <c r="I1064" i="1"/>
  <c r="L1063" i="1"/>
  <c r="K1063" i="1"/>
  <c r="J1063" i="1"/>
  <c r="I1063" i="1"/>
  <c r="L1062" i="1"/>
  <c r="K1062" i="1"/>
  <c r="J1062" i="1"/>
  <c r="I1062" i="1"/>
  <c r="L1061" i="1"/>
  <c r="K1061" i="1"/>
  <c r="J1061" i="1"/>
  <c r="I1061" i="1"/>
  <c r="L1060" i="1"/>
  <c r="K1060" i="1"/>
  <c r="J1060" i="1"/>
  <c r="I1060" i="1"/>
  <c r="L1059" i="1"/>
  <c r="K1059" i="1"/>
  <c r="J1059" i="1"/>
  <c r="I1059" i="1"/>
  <c r="L1058" i="1"/>
  <c r="K1058" i="1"/>
  <c r="J1058" i="1"/>
  <c r="I1058" i="1"/>
  <c r="L1057" i="1"/>
  <c r="K1057" i="1"/>
  <c r="J1057" i="1"/>
  <c r="I1057" i="1"/>
  <c r="L1056" i="1"/>
  <c r="K1056" i="1"/>
  <c r="J1056" i="1"/>
  <c r="I1056" i="1"/>
  <c r="L1055" i="1"/>
  <c r="K1055" i="1"/>
  <c r="J1055" i="1"/>
  <c r="I1055" i="1"/>
  <c r="L1054" i="1"/>
  <c r="K1054" i="1"/>
  <c r="J1054" i="1"/>
  <c r="I1054" i="1"/>
  <c r="L1053" i="1"/>
  <c r="K1053" i="1"/>
  <c r="J1053" i="1"/>
  <c r="I1053" i="1"/>
  <c r="L1052" i="1"/>
  <c r="K1052" i="1"/>
  <c r="J1052" i="1"/>
  <c r="I1052" i="1"/>
  <c r="L1051" i="1"/>
  <c r="K1051" i="1"/>
  <c r="J1051" i="1"/>
  <c r="I1051" i="1"/>
  <c r="L1050" i="1"/>
  <c r="K1050" i="1"/>
  <c r="J1050" i="1"/>
  <c r="I1050" i="1"/>
  <c r="L1049" i="1"/>
  <c r="K1049" i="1"/>
  <c r="J1049" i="1"/>
  <c r="I1049" i="1"/>
  <c r="L1048" i="1"/>
  <c r="K1048" i="1"/>
  <c r="J1048" i="1"/>
  <c r="I1048" i="1"/>
  <c r="L1047" i="1"/>
  <c r="K1047" i="1"/>
  <c r="J1047" i="1"/>
  <c r="I1047" i="1"/>
  <c r="L1046" i="1"/>
  <c r="K1046" i="1"/>
  <c r="J1046" i="1"/>
  <c r="I1046" i="1"/>
  <c r="L1045" i="1"/>
  <c r="K1045" i="1"/>
  <c r="J1045" i="1"/>
  <c r="I1045" i="1"/>
  <c r="L1044" i="1"/>
  <c r="K1044" i="1"/>
  <c r="J1044" i="1"/>
  <c r="I1044" i="1"/>
  <c r="L1043" i="1"/>
  <c r="K1043" i="1"/>
  <c r="J1043" i="1"/>
  <c r="I1043" i="1"/>
  <c r="L1042" i="1"/>
  <c r="K1042" i="1"/>
  <c r="J1042" i="1"/>
  <c r="I1042" i="1"/>
  <c r="L1041" i="1"/>
  <c r="K1041" i="1"/>
  <c r="J1041" i="1"/>
  <c r="I1041" i="1"/>
  <c r="L1040" i="1"/>
  <c r="K1040" i="1"/>
  <c r="J1040" i="1"/>
  <c r="I1040" i="1"/>
  <c r="H1039" i="1"/>
  <c r="H773" i="1" s="1"/>
  <c r="G1039" i="1"/>
  <c r="F1039" i="1"/>
  <c r="E1039" i="1"/>
  <c r="L1038" i="1"/>
  <c r="K1038" i="1"/>
  <c r="J1038" i="1"/>
  <c r="I1038" i="1"/>
  <c r="H1037" i="1"/>
  <c r="G1037" i="1"/>
  <c r="F1037" i="1"/>
  <c r="L1037" i="1" s="1"/>
  <c r="E1037" i="1"/>
  <c r="L1036" i="1"/>
  <c r="K1036" i="1"/>
  <c r="J1036" i="1"/>
  <c r="I1036" i="1"/>
  <c r="L1035" i="1"/>
  <c r="K1035" i="1"/>
  <c r="J1035" i="1"/>
  <c r="I1035" i="1"/>
  <c r="L1034" i="1"/>
  <c r="K1034" i="1"/>
  <c r="J1034" i="1"/>
  <c r="I1034" i="1"/>
  <c r="J1033" i="1"/>
  <c r="H1033" i="1"/>
  <c r="G1033" i="1"/>
  <c r="F1033" i="1"/>
  <c r="L1033" i="1" s="1"/>
  <c r="E1033" i="1"/>
  <c r="K1033" i="1" s="1"/>
  <c r="L1032" i="1"/>
  <c r="K1032" i="1"/>
  <c r="J1032" i="1"/>
  <c r="I1032" i="1"/>
  <c r="L1031" i="1"/>
  <c r="K1031" i="1"/>
  <c r="J1031" i="1"/>
  <c r="I1031" i="1"/>
  <c r="L1030" i="1"/>
  <c r="K1030" i="1"/>
  <c r="J1030" i="1"/>
  <c r="I1030" i="1"/>
  <c r="L1029" i="1"/>
  <c r="K1029" i="1"/>
  <c r="J1029" i="1"/>
  <c r="I1029" i="1"/>
  <c r="L1028" i="1"/>
  <c r="K1028" i="1"/>
  <c r="J1028" i="1"/>
  <c r="I1028" i="1"/>
  <c r="L1027" i="1"/>
  <c r="K1027" i="1"/>
  <c r="J1027" i="1"/>
  <c r="I1027" i="1"/>
  <c r="L1026" i="1"/>
  <c r="K1026" i="1"/>
  <c r="J1026" i="1"/>
  <c r="I1026" i="1"/>
  <c r="L1025" i="1"/>
  <c r="K1025" i="1"/>
  <c r="J1025" i="1"/>
  <c r="I1025" i="1"/>
  <c r="L1024" i="1"/>
  <c r="K1024" i="1"/>
  <c r="J1024" i="1"/>
  <c r="I1024" i="1"/>
  <c r="L1023" i="1"/>
  <c r="K1023" i="1"/>
  <c r="J1023" i="1"/>
  <c r="I1023" i="1"/>
  <c r="L1022" i="1"/>
  <c r="K1022" i="1"/>
  <c r="J1022" i="1"/>
  <c r="I1022" i="1"/>
  <c r="L1021" i="1"/>
  <c r="K1021" i="1"/>
  <c r="J1021" i="1"/>
  <c r="I1021" i="1"/>
  <c r="L1020" i="1"/>
  <c r="K1020" i="1"/>
  <c r="J1020" i="1"/>
  <c r="I1020" i="1"/>
  <c r="L1019" i="1"/>
  <c r="K1019" i="1"/>
  <c r="J1019" i="1"/>
  <c r="I1019" i="1"/>
  <c r="L1018" i="1"/>
  <c r="K1018" i="1"/>
  <c r="J1018" i="1"/>
  <c r="I1018" i="1"/>
  <c r="L1017" i="1"/>
  <c r="K1017" i="1"/>
  <c r="J1017" i="1"/>
  <c r="I1017" i="1"/>
  <c r="L1016" i="1"/>
  <c r="K1016" i="1"/>
  <c r="J1016" i="1"/>
  <c r="I1016" i="1"/>
  <c r="L1015" i="1"/>
  <c r="K1015" i="1"/>
  <c r="J1015" i="1"/>
  <c r="I1015" i="1"/>
  <c r="L1014" i="1"/>
  <c r="K1014" i="1"/>
  <c r="J1014" i="1"/>
  <c r="I1014" i="1"/>
  <c r="L1013" i="1"/>
  <c r="K1013" i="1"/>
  <c r="J1013" i="1"/>
  <c r="I1013" i="1"/>
  <c r="L1012" i="1"/>
  <c r="K1012" i="1"/>
  <c r="J1012" i="1"/>
  <c r="I1012" i="1"/>
  <c r="L1011" i="1"/>
  <c r="K1011" i="1"/>
  <c r="J1011" i="1"/>
  <c r="I1011" i="1"/>
  <c r="L1010" i="1"/>
  <c r="K1010" i="1"/>
  <c r="J1010" i="1"/>
  <c r="I1010" i="1"/>
  <c r="L1009" i="1"/>
  <c r="K1009" i="1"/>
  <c r="J1009" i="1"/>
  <c r="I1009" i="1"/>
  <c r="L1008" i="1"/>
  <c r="K1008" i="1"/>
  <c r="J1008" i="1"/>
  <c r="I1008" i="1"/>
  <c r="L1007" i="1"/>
  <c r="K1007" i="1"/>
  <c r="J1007" i="1"/>
  <c r="I1007" i="1"/>
  <c r="L1006" i="1"/>
  <c r="K1006" i="1"/>
  <c r="J1006" i="1"/>
  <c r="I1006" i="1"/>
  <c r="L1005" i="1"/>
  <c r="K1005" i="1"/>
  <c r="J1005" i="1"/>
  <c r="I1005" i="1"/>
  <c r="L1004" i="1"/>
  <c r="K1004" i="1"/>
  <c r="J1004" i="1"/>
  <c r="I1004" i="1"/>
  <c r="L1003" i="1"/>
  <c r="K1003" i="1"/>
  <c r="J1003" i="1"/>
  <c r="I1003" i="1"/>
  <c r="L1002" i="1"/>
  <c r="K1002" i="1"/>
  <c r="J1002" i="1"/>
  <c r="I1002" i="1"/>
  <c r="H1001" i="1"/>
  <c r="G1001" i="1"/>
  <c r="F1001" i="1"/>
  <c r="E1001" i="1"/>
  <c r="L1000" i="1"/>
  <c r="K1000" i="1"/>
  <c r="J1000" i="1"/>
  <c r="I1000" i="1"/>
  <c r="L999" i="1"/>
  <c r="K999" i="1"/>
  <c r="J999" i="1"/>
  <c r="I999" i="1"/>
  <c r="L998" i="1"/>
  <c r="K998" i="1"/>
  <c r="J998" i="1"/>
  <c r="I998" i="1"/>
  <c r="L997" i="1"/>
  <c r="K997" i="1"/>
  <c r="J997" i="1"/>
  <c r="I997" i="1"/>
  <c r="L996" i="1"/>
  <c r="K996" i="1"/>
  <c r="J996" i="1"/>
  <c r="I996" i="1"/>
  <c r="L995" i="1"/>
  <c r="K995" i="1"/>
  <c r="J995" i="1"/>
  <c r="I995" i="1"/>
  <c r="L994" i="1"/>
  <c r="K994" i="1"/>
  <c r="J994" i="1"/>
  <c r="I994" i="1"/>
  <c r="L993" i="1"/>
  <c r="K993" i="1"/>
  <c r="J993" i="1"/>
  <c r="I993" i="1"/>
  <c r="L992" i="1"/>
  <c r="K992" i="1"/>
  <c r="J992" i="1"/>
  <c r="I992" i="1"/>
  <c r="L991" i="1"/>
  <c r="K991" i="1"/>
  <c r="J991" i="1"/>
  <c r="I991" i="1"/>
  <c r="L990" i="1"/>
  <c r="K990" i="1"/>
  <c r="J990" i="1"/>
  <c r="I990" i="1"/>
  <c r="L989" i="1"/>
  <c r="K989" i="1"/>
  <c r="J989" i="1"/>
  <c r="I989" i="1"/>
  <c r="L988" i="1"/>
  <c r="K988" i="1"/>
  <c r="J988" i="1"/>
  <c r="I988" i="1"/>
  <c r="L987" i="1"/>
  <c r="K987" i="1"/>
  <c r="J987" i="1"/>
  <c r="I987" i="1"/>
  <c r="L986" i="1"/>
  <c r="K986" i="1"/>
  <c r="J986" i="1"/>
  <c r="I986" i="1"/>
  <c r="H985" i="1"/>
  <c r="G985" i="1"/>
  <c r="F985" i="1"/>
  <c r="E985" i="1"/>
  <c r="L984" i="1"/>
  <c r="K984" i="1"/>
  <c r="J984" i="1"/>
  <c r="I984" i="1"/>
  <c r="H983" i="1"/>
  <c r="G983" i="1"/>
  <c r="F983" i="1"/>
  <c r="L983" i="1" s="1"/>
  <c r="E983" i="1"/>
  <c r="L982" i="1"/>
  <c r="K982" i="1"/>
  <c r="J982" i="1"/>
  <c r="I982" i="1"/>
  <c r="L981" i="1"/>
  <c r="K981" i="1"/>
  <c r="J981" i="1"/>
  <c r="I981" i="1"/>
  <c r="L980" i="1"/>
  <c r="K980" i="1"/>
  <c r="J980" i="1"/>
  <c r="I980" i="1"/>
  <c r="L979" i="1"/>
  <c r="K979" i="1"/>
  <c r="J979" i="1"/>
  <c r="I979" i="1"/>
  <c r="L978" i="1"/>
  <c r="K978" i="1"/>
  <c r="J978" i="1"/>
  <c r="I978" i="1"/>
  <c r="L977" i="1"/>
  <c r="K977" i="1"/>
  <c r="J977" i="1"/>
  <c r="I977" i="1"/>
  <c r="L976" i="1"/>
  <c r="K976" i="1"/>
  <c r="J976" i="1"/>
  <c r="I976" i="1"/>
  <c r="L975" i="1"/>
  <c r="K975" i="1"/>
  <c r="J975" i="1"/>
  <c r="I975" i="1"/>
  <c r="L974" i="1"/>
  <c r="K974" i="1"/>
  <c r="J974" i="1"/>
  <c r="I974" i="1"/>
  <c r="L973" i="1"/>
  <c r="K973" i="1"/>
  <c r="J973" i="1"/>
  <c r="I973" i="1"/>
  <c r="L972" i="1"/>
  <c r="K972" i="1"/>
  <c r="J972" i="1"/>
  <c r="I972" i="1"/>
  <c r="L971" i="1"/>
  <c r="K971" i="1"/>
  <c r="J971" i="1"/>
  <c r="I971" i="1"/>
  <c r="L970" i="1"/>
  <c r="K970" i="1"/>
  <c r="J970" i="1"/>
  <c r="I970" i="1"/>
  <c r="H969" i="1"/>
  <c r="G969" i="1"/>
  <c r="F969" i="1"/>
  <c r="E969" i="1"/>
  <c r="L968" i="1"/>
  <c r="K968" i="1"/>
  <c r="J968" i="1"/>
  <c r="I968" i="1"/>
  <c r="H967" i="1"/>
  <c r="G967" i="1"/>
  <c r="F967" i="1"/>
  <c r="L967" i="1" s="1"/>
  <c r="E967" i="1"/>
  <c r="K967" i="1" s="1"/>
  <c r="L966" i="1"/>
  <c r="K966" i="1"/>
  <c r="J966" i="1"/>
  <c r="I966" i="1"/>
  <c r="L965" i="1"/>
  <c r="K965" i="1"/>
  <c r="J965" i="1"/>
  <c r="I965" i="1"/>
  <c r="L964" i="1"/>
  <c r="K964" i="1"/>
  <c r="J964" i="1"/>
  <c r="I964" i="1"/>
  <c r="L963" i="1"/>
  <c r="K963" i="1"/>
  <c r="J963" i="1"/>
  <c r="I963" i="1"/>
  <c r="L962" i="1"/>
  <c r="K962" i="1"/>
  <c r="J962" i="1"/>
  <c r="I962" i="1"/>
  <c r="L961" i="1"/>
  <c r="K961" i="1"/>
  <c r="J961" i="1"/>
  <c r="I961" i="1"/>
  <c r="L960" i="1"/>
  <c r="K960" i="1"/>
  <c r="J960" i="1"/>
  <c r="I960" i="1"/>
  <c r="L959" i="1"/>
  <c r="K959" i="1"/>
  <c r="J959" i="1"/>
  <c r="I959" i="1"/>
  <c r="L958" i="1"/>
  <c r="K958" i="1"/>
  <c r="J958" i="1"/>
  <c r="I958" i="1"/>
  <c r="L957" i="1"/>
  <c r="K957" i="1"/>
  <c r="J957" i="1"/>
  <c r="I957" i="1"/>
  <c r="L956" i="1"/>
  <c r="K956" i="1"/>
  <c r="J956" i="1"/>
  <c r="I956" i="1"/>
  <c r="L955" i="1"/>
  <c r="K955" i="1"/>
  <c r="J955" i="1"/>
  <c r="I955" i="1"/>
  <c r="L954" i="1"/>
  <c r="K954" i="1"/>
  <c r="J954" i="1"/>
  <c r="I954" i="1"/>
  <c r="H953" i="1"/>
  <c r="G953" i="1"/>
  <c r="F953" i="1"/>
  <c r="E953" i="1"/>
  <c r="L952" i="1"/>
  <c r="K952" i="1"/>
  <c r="J952" i="1"/>
  <c r="I952" i="1"/>
  <c r="H951" i="1"/>
  <c r="G951" i="1"/>
  <c r="F951" i="1"/>
  <c r="E951" i="1"/>
  <c r="L950" i="1"/>
  <c r="K950" i="1"/>
  <c r="J950" i="1"/>
  <c r="I950" i="1"/>
  <c r="H949" i="1"/>
  <c r="G949" i="1"/>
  <c r="F949" i="1"/>
  <c r="E949" i="1"/>
  <c r="K949" i="1" s="1"/>
  <c r="L948" i="1"/>
  <c r="K948" i="1"/>
  <c r="J948" i="1"/>
  <c r="I948" i="1"/>
  <c r="H947" i="1"/>
  <c r="G947" i="1"/>
  <c r="J947" i="1" s="1"/>
  <c r="F947" i="1"/>
  <c r="L947" i="1" s="1"/>
  <c r="E947" i="1"/>
  <c r="K947" i="1" s="1"/>
  <c r="L946" i="1"/>
  <c r="K946" i="1"/>
  <c r="J946" i="1"/>
  <c r="I946" i="1"/>
  <c r="L945" i="1"/>
  <c r="K945" i="1"/>
  <c r="J945" i="1"/>
  <c r="I945" i="1"/>
  <c r="L944" i="1"/>
  <c r="K944" i="1"/>
  <c r="J944" i="1"/>
  <c r="I944" i="1"/>
  <c r="H943" i="1"/>
  <c r="G943" i="1"/>
  <c r="F943" i="1"/>
  <c r="L943" i="1" s="1"/>
  <c r="E943" i="1"/>
  <c r="L942" i="1"/>
  <c r="K942" i="1"/>
  <c r="J942" i="1"/>
  <c r="I942" i="1"/>
  <c r="L941" i="1"/>
  <c r="K941" i="1"/>
  <c r="J941" i="1"/>
  <c r="I941" i="1"/>
  <c r="L940" i="1"/>
  <c r="K940" i="1"/>
  <c r="J940" i="1"/>
  <c r="I940" i="1"/>
  <c r="L939" i="1"/>
  <c r="K939" i="1"/>
  <c r="J939" i="1"/>
  <c r="I939" i="1"/>
  <c r="L938" i="1"/>
  <c r="K938" i="1"/>
  <c r="J938" i="1"/>
  <c r="I938" i="1"/>
  <c r="L937" i="1"/>
  <c r="K937" i="1"/>
  <c r="J937" i="1"/>
  <c r="I937" i="1"/>
  <c r="L936" i="1"/>
  <c r="K936" i="1"/>
  <c r="J936" i="1"/>
  <c r="I936" i="1"/>
  <c r="L935" i="1"/>
  <c r="K935" i="1"/>
  <c r="J935" i="1"/>
  <c r="I935" i="1"/>
  <c r="L934" i="1"/>
  <c r="K934" i="1"/>
  <c r="J934" i="1"/>
  <c r="I934" i="1"/>
  <c r="L933" i="1"/>
  <c r="K933" i="1"/>
  <c r="J933" i="1"/>
  <c r="I933" i="1"/>
  <c r="L932" i="1"/>
  <c r="K932" i="1"/>
  <c r="J932" i="1"/>
  <c r="I932" i="1"/>
  <c r="L931" i="1"/>
  <c r="K931" i="1"/>
  <c r="J931" i="1"/>
  <c r="I931" i="1"/>
  <c r="L930" i="1"/>
  <c r="K930" i="1"/>
  <c r="J930" i="1"/>
  <c r="I930" i="1"/>
  <c r="L929" i="1"/>
  <c r="K929" i="1"/>
  <c r="J929" i="1"/>
  <c r="I929" i="1"/>
  <c r="L928" i="1"/>
  <c r="K928" i="1"/>
  <c r="J928" i="1"/>
  <c r="I928" i="1"/>
  <c r="L927" i="1"/>
  <c r="K927" i="1"/>
  <c r="J927" i="1"/>
  <c r="I927" i="1"/>
  <c r="L926" i="1"/>
  <c r="K926" i="1"/>
  <c r="J926" i="1"/>
  <c r="I926" i="1"/>
  <c r="H925" i="1"/>
  <c r="G925" i="1"/>
  <c r="F925" i="1"/>
  <c r="E925" i="1"/>
  <c r="L924" i="1"/>
  <c r="K924" i="1"/>
  <c r="J924" i="1"/>
  <c r="I924" i="1"/>
  <c r="L923" i="1"/>
  <c r="K923" i="1"/>
  <c r="J923" i="1"/>
  <c r="I923" i="1"/>
  <c r="L922" i="1"/>
  <c r="K922" i="1"/>
  <c r="J922" i="1"/>
  <c r="I922" i="1"/>
  <c r="L921" i="1"/>
  <c r="K921" i="1"/>
  <c r="J921" i="1"/>
  <c r="I921" i="1"/>
  <c r="L920" i="1"/>
  <c r="K920" i="1"/>
  <c r="J920" i="1"/>
  <c r="I920" i="1"/>
  <c r="H919" i="1"/>
  <c r="G919" i="1"/>
  <c r="F919" i="1"/>
  <c r="E919" i="1"/>
  <c r="L918" i="1"/>
  <c r="K918" i="1"/>
  <c r="J918" i="1"/>
  <c r="I918" i="1"/>
  <c r="L917" i="1"/>
  <c r="K917" i="1"/>
  <c r="J917" i="1"/>
  <c r="I917" i="1"/>
  <c r="L916" i="1"/>
  <c r="K916" i="1"/>
  <c r="J916" i="1"/>
  <c r="I916" i="1"/>
  <c r="L915" i="1"/>
  <c r="K915" i="1"/>
  <c r="J915" i="1"/>
  <c r="I915" i="1"/>
  <c r="L914" i="1"/>
  <c r="K914" i="1"/>
  <c r="J914" i="1"/>
  <c r="I914" i="1"/>
  <c r="L913" i="1"/>
  <c r="K913" i="1"/>
  <c r="J913" i="1"/>
  <c r="I913" i="1"/>
  <c r="L912" i="1"/>
  <c r="K912" i="1"/>
  <c r="J912" i="1"/>
  <c r="I912" i="1"/>
  <c r="L911" i="1"/>
  <c r="K911" i="1"/>
  <c r="J911" i="1"/>
  <c r="I911" i="1"/>
  <c r="L910" i="1"/>
  <c r="K910" i="1"/>
  <c r="J910" i="1"/>
  <c r="I910" i="1"/>
  <c r="L909" i="1"/>
  <c r="K909" i="1"/>
  <c r="J909" i="1"/>
  <c r="I909" i="1"/>
  <c r="L908" i="1"/>
  <c r="K908" i="1"/>
  <c r="J908" i="1"/>
  <c r="I908" i="1"/>
  <c r="L907" i="1"/>
  <c r="K907" i="1"/>
  <c r="J907" i="1"/>
  <c r="I907" i="1"/>
  <c r="L906" i="1"/>
  <c r="K906" i="1"/>
  <c r="J906" i="1"/>
  <c r="I906" i="1"/>
  <c r="L905" i="1"/>
  <c r="K905" i="1"/>
  <c r="J905" i="1"/>
  <c r="I905" i="1"/>
  <c r="H904" i="1"/>
  <c r="G904" i="1"/>
  <c r="F904" i="1"/>
  <c r="J904" i="1" s="1"/>
  <c r="E904" i="1"/>
  <c r="L903" i="1"/>
  <c r="K903" i="1"/>
  <c r="J903" i="1"/>
  <c r="I903" i="1"/>
  <c r="L902" i="1"/>
  <c r="K902" i="1"/>
  <c r="J902" i="1"/>
  <c r="I902" i="1"/>
  <c r="L901" i="1"/>
  <c r="K901" i="1"/>
  <c r="J901" i="1"/>
  <c r="I901" i="1"/>
  <c r="L900" i="1"/>
  <c r="K900" i="1"/>
  <c r="J900" i="1"/>
  <c r="I900" i="1"/>
  <c r="L899" i="1"/>
  <c r="K899" i="1"/>
  <c r="J899" i="1"/>
  <c r="I899" i="1"/>
  <c r="L898" i="1"/>
  <c r="K898" i="1"/>
  <c r="J898" i="1"/>
  <c r="I898" i="1"/>
  <c r="L897" i="1"/>
  <c r="K897" i="1"/>
  <c r="J897" i="1"/>
  <c r="I897" i="1"/>
  <c r="L896" i="1"/>
  <c r="K896" i="1"/>
  <c r="J896" i="1"/>
  <c r="I896" i="1"/>
  <c r="L895" i="1"/>
  <c r="K895" i="1"/>
  <c r="J895" i="1"/>
  <c r="I895" i="1"/>
  <c r="L894" i="1"/>
  <c r="K894" i="1"/>
  <c r="J894" i="1"/>
  <c r="I894" i="1"/>
  <c r="L893" i="1"/>
  <c r="K893" i="1"/>
  <c r="J893" i="1"/>
  <c r="I893" i="1"/>
  <c r="L892" i="1"/>
  <c r="K892" i="1"/>
  <c r="J892" i="1"/>
  <c r="I892" i="1"/>
  <c r="L891" i="1"/>
  <c r="K891" i="1"/>
  <c r="J891" i="1"/>
  <c r="I891" i="1"/>
  <c r="L890" i="1"/>
  <c r="K890" i="1"/>
  <c r="J890" i="1"/>
  <c r="I890" i="1"/>
  <c r="L889" i="1"/>
  <c r="K889" i="1"/>
  <c r="J889" i="1"/>
  <c r="I889" i="1"/>
  <c r="L888" i="1"/>
  <c r="K888" i="1"/>
  <c r="J888" i="1"/>
  <c r="I888" i="1"/>
  <c r="L887" i="1"/>
  <c r="K887" i="1"/>
  <c r="J887" i="1"/>
  <c r="I887" i="1"/>
  <c r="L886" i="1"/>
  <c r="K886" i="1"/>
  <c r="J886" i="1"/>
  <c r="I886" i="1"/>
  <c r="L885" i="1"/>
  <c r="K885" i="1"/>
  <c r="J885" i="1"/>
  <c r="I885" i="1"/>
  <c r="L884" i="1"/>
  <c r="K884" i="1"/>
  <c r="J884" i="1"/>
  <c r="I884" i="1"/>
  <c r="L883" i="1"/>
  <c r="K883" i="1"/>
  <c r="J883" i="1"/>
  <c r="I883" i="1"/>
  <c r="L882" i="1"/>
  <c r="K882" i="1"/>
  <c r="J882" i="1"/>
  <c r="I882" i="1"/>
  <c r="H881" i="1"/>
  <c r="G881" i="1"/>
  <c r="F881" i="1"/>
  <c r="E881" i="1"/>
  <c r="L880" i="1"/>
  <c r="K880" i="1"/>
  <c r="J880" i="1"/>
  <c r="I880" i="1"/>
  <c r="L879" i="1"/>
  <c r="K879" i="1"/>
  <c r="J879" i="1"/>
  <c r="I879" i="1"/>
  <c r="L878" i="1"/>
  <c r="K878" i="1"/>
  <c r="J878" i="1"/>
  <c r="I878" i="1"/>
  <c r="L877" i="1"/>
  <c r="K877" i="1"/>
  <c r="J877" i="1"/>
  <c r="I877" i="1"/>
  <c r="L876" i="1"/>
  <c r="K876" i="1"/>
  <c r="J876" i="1"/>
  <c r="I876" i="1"/>
  <c r="L875" i="1"/>
  <c r="K875" i="1"/>
  <c r="J875" i="1"/>
  <c r="I875" i="1"/>
  <c r="L874" i="1"/>
  <c r="K874" i="1"/>
  <c r="J874" i="1"/>
  <c r="I874" i="1"/>
  <c r="H873" i="1"/>
  <c r="G873" i="1"/>
  <c r="F873" i="1"/>
  <c r="E873" i="1"/>
  <c r="L872" i="1"/>
  <c r="K872" i="1"/>
  <c r="J872" i="1"/>
  <c r="I872" i="1"/>
  <c r="L871" i="1"/>
  <c r="K871" i="1"/>
  <c r="J871" i="1"/>
  <c r="I871" i="1"/>
  <c r="L870" i="1"/>
  <c r="K870" i="1"/>
  <c r="J870" i="1"/>
  <c r="I870" i="1"/>
  <c r="H869" i="1"/>
  <c r="G869" i="1"/>
  <c r="F869" i="1"/>
  <c r="L869" i="1" s="1"/>
  <c r="E869" i="1"/>
  <c r="L868" i="1"/>
  <c r="K868" i="1"/>
  <c r="J868" i="1"/>
  <c r="I868" i="1"/>
  <c r="L867" i="1"/>
  <c r="K867" i="1"/>
  <c r="J867" i="1"/>
  <c r="I867" i="1"/>
  <c r="L866" i="1"/>
  <c r="K866" i="1"/>
  <c r="J866" i="1"/>
  <c r="I866" i="1"/>
  <c r="L865" i="1"/>
  <c r="K865" i="1"/>
  <c r="J865" i="1"/>
  <c r="I865" i="1"/>
  <c r="L864" i="1"/>
  <c r="K864" i="1"/>
  <c r="J864" i="1"/>
  <c r="I864" i="1"/>
  <c r="L863" i="1"/>
  <c r="K863" i="1"/>
  <c r="J863" i="1"/>
  <c r="I863" i="1"/>
  <c r="L862" i="1"/>
  <c r="K862" i="1"/>
  <c r="J862" i="1"/>
  <c r="I862" i="1"/>
  <c r="H861" i="1"/>
  <c r="G861" i="1"/>
  <c r="F861" i="1"/>
  <c r="E861" i="1"/>
  <c r="L860" i="1"/>
  <c r="K860" i="1"/>
  <c r="J860" i="1"/>
  <c r="I860" i="1"/>
  <c r="L859" i="1"/>
  <c r="K859" i="1"/>
  <c r="J859" i="1"/>
  <c r="I859" i="1"/>
  <c r="L858" i="1"/>
  <c r="K858" i="1"/>
  <c r="J858" i="1"/>
  <c r="I858" i="1"/>
  <c r="L857" i="1"/>
  <c r="K857" i="1"/>
  <c r="J857" i="1"/>
  <c r="I857" i="1"/>
  <c r="L856" i="1"/>
  <c r="K856" i="1"/>
  <c r="J856" i="1"/>
  <c r="I856" i="1"/>
  <c r="L855" i="1"/>
  <c r="K855" i="1"/>
  <c r="J855" i="1"/>
  <c r="I855" i="1"/>
  <c r="L854" i="1"/>
  <c r="K854" i="1"/>
  <c r="J854" i="1"/>
  <c r="I854" i="1"/>
  <c r="L853" i="1"/>
  <c r="K853" i="1"/>
  <c r="J853" i="1"/>
  <c r="I853" i="1"/>
  <c r="L852" i="1"/>
  <c r="K852" i="1"/>
  <c r="J852" i="1"/>
  <c r="I852" i="1"/>
  <c r="L851" i="1"/>
  <c r="K851" i="1"/>
  <c r="J851" i="1"/>
  <c r="I851" i="1"/>
  <c r="H850" i="1"/>
  <c r="G850" i="1"/>
  <c r="F850" i="1"/>
  <c r="E850" i="1"/>
  <c r="L849" i="1"/>
  <c r="K849" i="1"/>
  <c r="J849" i="1"/>
  <c r="I849" i="1"/>
  <c r="L848" i="1"/>
  <c r="K848" i="1"/>
  <c r="J848" i="1"/>
  <c r="I848" i="1"/>
  <c r="L847" i="1"/>
  <c r="K847" i="1"/>
  <c r="J847" i="1"/>
  <c r="I847" i="1"/>
  <c r="L846" i="1"/>
  <c r="K846" i="1"/>
  <c r="J846" i="1"/>
  <c r="I846" i="1"/>
  <c r="L845" i="1"/>
  <c r="K845" i="1"/>
  <c r="J845" i="1"/>
  <c r="I845" i="1"/>
  <c r="L844" i="1"/>
  <c r="K844" i="1"/>
  <c r="J844" i="1"/>
  <c r="I844" i="1"/>
  <c r="L843" i="1"/>
  <c r="K843" i="1"/>
  <c r="J843" i="1"/>
  <c r="I843" i="1"/>
  <c r="L842" i="1"/>
  <c r="K842" i="1"/>
  <c r="J842" i="1"/>
  <c r="I842" i="1"/>
  <c r="L841" i="1"/>
  <c r="K841" i="1"/>
  <c r="J841" i="1"/>
  <c r="I841" i="1"/>
  <c r="L840" i="1"/>
  <c r="K840" i="1"/>
  <c r="J840" i="1"/>
  <c r="I840" i="1"/>
  <c r="L839" i="1"/>
  <c r="K839" i="1"/>
  <c r="J839" i="1"/>
  <c r="I839" i="1"/>
  <c r="L838" i="1"/>
  <c r="K838" i="1"/>
  <c r="J838" i="1"/>
  <c r="I838" i="1"/>
  <c r="L837" i="1"/>
  <c r="K837" i="1"/>
  <c r="J837" i="1"/>
  <c r="I837" i="1"/>
  <c r="L836" i="1"/>
  <c r="K836" i="1"/>
  <c r="J836" i="1"/>
  <c r="I836" i="1"/>
  <c r="L835" i="1"/>
  <c r="K835" i="1"/>
  <c r="J835" i="1"/>
  <c r="I835" i="1"/>
  <c r="L834" i="1"/>
  <c r="K834" i="1"/>
  <c r="J834" i="1"/>
  <c r="I834" i="1"/>
  <c r="L833" i="1"/>
  <c r="K833" i="1"/>
  <c r="J833" i="1"/>
  <c r="I833" i="1"/>
  <c r="L832" i="1"/>
  <c r="K832" i="1"/>
  <c r="J832" i="1"/>
  <c r="I832" i="1"/>
  <c r="L831" i="1"/>
  <c r="K831" i="1"/>
  <c r="J831" i="1"/>
  <c r="I831" i="1"/>
  <c r="L830" i="1"/>
  <c r="K830" i="1"/>
  <c r="J830" i="1"/>
  <c r="I830" i="1"/>
  <c r="L829" i="1"/>
  <c r="K829" i="1"/>
  <c r="J829" i="1"/>
  <c r="I829" i="1"/>
  <c r="L828" i="1"/>
  <c r="K828" i="1"/>
  <c r="J828" i="1"/>
  <c r="I828" i="1"/>
  <c r="L827" i="1"/>
  <c r="K827" i="1"/>
  <c r="J827" i="1"/>
  <c r="I827" i="1"/>
  <c r="L826" i="1"/>
  <c r="K826" i="1"/>
  <c r="J826" i="1"/>
  <c r="I826" i="1"/>
  <c r="L825" i="1"/>
  <c r="K825" i="1"/>
  <c r="J825" i="1"/>
  <c r="I825" i="1"/>
  <c r="L824" i="1"/>
  <c r="K824" i="1"/>
  <c r="J824" i="1"/>
  <c r="I824" i="1"/>
  <c r="L823" i="1"/>
  <c r="K823" i="1"/>
  <c r="J823" i="1"/>
  <c r="I823" i="1"/>
  <c r="L822" i="1"/>
  <c r="K822" i="1"/>
  <c r="J822" i="1"/>
  <c r="I822" i="1"/>
  <c r="L821" i="1"/>
  <c r="K821" i="1"/>
  <c r="J821" i="1"/>
  <c r="I821" i="1"/>
  <c r="L820" i="1"/>
  <c r="K820" i="1"/>
  <c r="J820" i="1"/>
  <c r="I820" i="1"/>
  <c r="L819" i="1"/>
  <c r="K819" i="1"/>
  <c r="J819" i="1"/>
  <c r="I819" i="1"/>
  <c r="L818" i="1"/>
  <c r="K818" i="1"/>
  <c r="J818" i="1"/>
  <c r="I818" i="1"/>
  <c r="L817" i="1"/>
  <c r="K817" i="1"/>
  <c r="J817" i="1"/>
  <c r="I817" i="1"/>
  <c r="L816" i="1"/>
  <c r="K816" i="1"/>
  <c r="J816" i="1"/>
  <c r="I816" i="1"/>
  <c r="L815" i="1"/>
  <c r="K815" i="1"/>
  <c r="J815" i="1"/>
  <c r="I815" i="1"/>
  <c r="L814" i="1"/>
  <c r="K814" i="1"/>
  <c r="J814" i="1"/>
  <c r="I814" i="1"/>
  <c r="L813" i="1"/>
  <c r="K813" i="1"/>
  <c r="J813" i="1"/>
  <c r="I813" i="1"/>
  <c r="H812" i="1"/>
  <c r="G812" i="1"/>
  <c r="F812" i="1"/>
  <c r="E812" i="1"/>
  <c r="L811" i="1"/>
  <c r="K811" i="1"/>
  <c r="J811" i="1"/>
  <c r="I811" i="1"/>
  <c r="L810" i="1"/>
  <c r="K810" i="1"/>
  <c r="J810" i="1"/>
  <c r="I810" i="1"/>
  <c r="L809" i="1"/>
  <c r="K809" i="1"/>
  <c r="J809" i="1"/>
  <c r="I809" i="1"/>
  <c r="H808" i="1"/>
  <c r="G808" i="1"/>
  <c r="F808" i="1"/>
  <c r="E808" i="1"/>
  <c r="K808" i="1" s="1"/>
  <c r="L807" i="1"/>
  <c r="K807" i="1"/>
  <c r="J807" i="1"/>
  <c r="I807" i="1"/>
  <c r="L806" i="1"/>
  <c r="K806" i="1"/>
  <c r="J806" i="1"/>
  <c r="I806" i="1"/>
  <c r="L805" i="1"/>
  <c r="K805" i="1"/>
  <c r="J805" i="1"/>
  <c r="I805" i="1"/>
  <c r="H804" i="1"/>
  <c r="G804" i="1"/>
  <c r="F804" i="1"/>
  <c r="E804" i="1"/>
  <c r="L803" i="1"/>
  <c r="K803" i="1"/>
  <c r="J803" i="1"/>
  <c r="I803" i="1"/>
  <c r="L802" i="1"/>
  <c r="K802" i="1"/>
  <c r="J802" i="1"/>
  <c r="I802" i="1"/>
  <c r="L801" i="1"/>
  <c r="K801" i="1"/>
  <c r="J801" i="1"/>
  <c r="I801" i="1"/>
  <c r="H800" i="1"/>
  <c r="G800" i="1"/>
  <c r="F800" i="1"/>
  <c r="E800" i="1"/>
  <c r="L799" i="1"/>
  <c r="K799" i="1"/>
  <c r="J799" i="1"/>
  <c r="I799" i="1"/>
  <c r="L798" i="1"/>
  <c r="K798" i="1"/>
  <c r="J798" i="1"/>
  <c r="I798" i="1"/>
  <c r="L797" i="1"/>
  <c r="K797" i="1"/>
  <c r="J797" i="1"/>
  <c r="I797" i="1"/>
  <c r="H796" i="1"/>
  <c r="G796" i="1"/>
  <c r="F796" i="1"/>
  <c r="E796" i="1"/>
  <c r="L795" i="1"/>
  <c r="K795" i="1"/>
  <c r="J795" i="1"/>
  <c r="I795" i="1"/>
  <c r="L794" i="1"/>
  <c r="K794" i="1"/>
  <c r="J794" i="1"/>
  <c r="I794" i="1"/>
  <c r="L793" i="1"/>
  <c r="K793" i="1"/>
  <c r="J793" i="1"/>
  <c r="I793" i="1"/>
  <c r="H792" i="1"/>
  <c r="G792" i="1"/>
  <c r="F792" i="1"/>
  <c r="E792" i="1"/>
  <c r="L791" i="1"/>
  <c r="K791" i="1"/>
  <c r="J791" i="1"/>
  <c r="I791" i="1"/>
  <c r="L790" i="1"/>
  <c r="K790" i="1"/>
  <c r="J790" i="1"/>
  <c r="I790" i="1"/>
  <c r="H789" i="1"/>
  <c r="G789" i="1"/>
  <c r="F789" i="1"/>
  <c r="L789" i="1" s="1"/>
  <c r="E789" i="1"/>
  <c r="K789" i="1" s="1"/>
  <c r="L788" i="1"/>
  <c r="K788" i="1"/>
  <c r="J788" i="1"/>
  <c r="I788" i="1"/>
  <c r="L787" i="1"/>
  <c r="K787" i="1"/>
  <c r="J787" i="1"/>
  <c r="I787" i="1"/>
  <c r="L786" i="1"/>
  <c r="K786" i="1"/>
  <c r="J786" i="1"/>
  <c r="I786" i="1"/>
  <c r="H785" i="1"/>
  <c r="G785" i="1"/>
  <c r="F785" i="1"/>
  <c r="L785" i="1" s="1"/>
  <c r="E785" i="1"/>
  <c r="K785" i="1" s="1"/>
  <c r="L784" i="1"/>
  <c r="K784" i="1"/>
  <c r="J784" i="1"/>
  <c r="I784" i="1"/>
  <c r="L783" i="1"/>
  <c r="K783" i="1"/>
  <c r="J783" i="1"/>
  <c r="I783" i="1"/>
  <c r="L782" i="1"/>
  <c r="K782" i="1"/>
  <c r="J782" i="1"/>
  <c r="I782" i="1"/>
  <c r="H781" i="1"/>
  <c r="G781" i="1"/>
  <c r="F781" i="1"/>
  <c r="L781" i="1" s="1"/>
  <c r="E781" i="1"/>
  <c r="K781" i="1" s="1"/>
  <c r="L780" i="1"/>
  <c r="K780" i="1"/>
  <c r="J780" i="1"/>
  <c r="I780" i="1"/>
  <c r="H779" i="1"/>
  <c r="G779" i="1"/>
  <c r="J779" i="1" s="1"/>
  <c r="F779" i="1"/>
  <c r="L779" i="1" s="1"/>
  <c r="E779" i="1"/>
  <c r="K779" i="1" s="1"/>
  <c r="L778" i="1"/>
  <c r="K778" i="1"/>
  <c r="J778" i="1"/>
  <c r="I778" i="1"/>
  <c r="L777" i="1"/>
  <c r="K777" i="1"/>
  <c r="J777" i="1"/>
  <c r="I777" i="1"/>
  <c r="L776" i="1"/>
  <c r="K776" i="1"/>
  <c r="J776" i="1"/>
  <c r="I776" i="1"/>
  <c r="L775" i="1"/>
  <c r="K775" i="1"/>
  <c r="J775" i="1"/>
  <c r="I775" i="1"/>
  <c r="H774" i="1"/>
  <c r="G774" i="1"/>
  <c r="F774" i="1"/>
  <c r="L774" i="1" s="1"/>
  <c r="E774" i="1"/>
  <c r="K774" i="1" s="1"/>
  <c r="G773" i="1"/>
  <c r="L772" i="1"/>
  <c r="K772" i="1"/>
  <c r="J772" i="1"/>
  <c r="I772" i="1"/>
  <c r="L771" i="1"/>
  <c r="K771" i="1"/>
  <c r="J771" i="1"/>
  <c r="I771" i="1"/>
  <c r="L770" i="1"/>
  <c r="K770" i="1"/>
  <c r="J770" i="1"/>
  <c r="I770" i="1"/>
  <c r="L769" i="1"/>
  <c r="K769" i="1"/>
  <c r="J769" i="1"/>
  <c r="I769" i="1"/>
  <c r="L768" i="1"/>
  <c r="K768" i="1"/>
  <c r="J768" i="1"/>
  <c r="I768" i="1"/>
  <c r="L767" i="1"/>
  <c r="K767" i="1"/>
  <c r="J767" i="1"/>
  <c r="I767" i="1"/>
  <c r="L766" i="1"/>
  <c r="K766" i="1"/>
  <c r="J766" i="1"/>
  <c r="I766" i="1"/>
  <c r="L765" i="1"/>
  <c r="K765" i="1"/>
  <c r="J765" i="1"/>
  <c r="I765" i="1"/>
  <c r="L764" i="1"/>
  <c r="K764" i="1"/>
  <c r="J764" i="1"/>
  <c r="I764" i="1"/>
  <c r="L763" i="1"/>
  <c r="K763" i="1"/>
  <c r="J763" i="1"/>
  <c r="I763" i="1"/>
  <c r="L762" i="1"/>
  <c r="K762" i="1"/>
  <c r="J762" i="1"/>
  <c r="I762" i="1"/>
  <c r="H761" i="1"/>
  <c r="G761" i="1"/>
  <c r="F761" i="1"/>
  <c r="L761" i="1" s="1"/>
  <c r="E761" i="1"/>
  <c r="K761" i="1" s="1"/>
  <c r="L760" i="1"/>
  <c r="K760" i="1"/>
  <c r="J760" i="1"/>
  <c r="I760" i="1"/>
  <c r="L759" i="1"/>
  <c r="K759" i="1"/>
  <c r="J759" i="1"/>
  <c r="I759" i="1"/>
  <c r="L758" i="1"/>
  <c r="K758" i="1"/>
  <c r="J758" i="1"/>
  <c r="I758" i="1"/>
  <c r="L757" i="1"/>
  <c r="K757" i="1"/>
  <c r="J757" i="1"/>
  <c r="I757" i="1"/>
  <c r="L756" i="1"/>
  <c r="K756" i="1"/>
  <c r="J756" i="1"/>
  <c r="I756" i="1"/>
  <c r="L755" i="1"/>
  <c r="K755" i="1"/>
  <c r="J755" i="1"/>
  <c r="I755" i="1"/>
  <c r="L754" i="1"/>
  <c r="K754" i="1"/>
  <c r="J754" i="1"/>
  <c r="I754" i="1"/>
  <c r="L753" i="1"/>
  <c r="K753" i="1"/>
  <c r="J753" i="1"/>
  <c r="I753" i="1"/>
  <c r="L752" i="1"/>
  <c r="K752" i="1"/>
  <c r="J752" i="1"/>
  <c r="I752" i="1"/>
  <c r="L751" i="1"/>
  <c r="K751" i="1"/>
  <c r="J751" i="1"/>
  <c r="I751" i="1"/>
  <c r="L750" i="1"/>
  <c r="K750" i="1"/>
  <c r="J750" i="1"/>
  <c r="I750" i="1"/>
  <c r="L749" i="1"/>
  <c r="K749" i="1"/>
  <c r="J749" i="1"/>
  <c r="I749" i="1"/>
  <c r="L748" i="1"/>
  <c r="K748" i="1"/>
  <c r="J748" i="1"/>
  <c r="I748" i="1"/>
  <c r="L747" i="1"/>
  <c r="K747" i="1"/>
  <c r="J747" i="1"/>
  <c r="I747" i="1"/>
  <c r="H746" i="1"/>
  <c r="G746" i="1"/>
  <c r="F746" i="1"/>
  <c r="L746" i="1" s="1"/>
  <c r="E746" i="1"/>
  <c r="K746" i="1" s="1"/>
  <c r="L745" i="1"/>
  <c r="K745" i="1"/>
  <c r="J745" i="1"/>
  <c r="I745" i="1"/>
  <c r="J744" i="1"/>
  <c r="H744" i="1"/>
  <c r="G744" i="1"/>
  <c r="F744" i="1"/>
  <c r="L744" i="1" s="1"/>
  <c r="E744" i="1"/>
  <c r="L743" i="1"/>
  <c r="K743" i="1"/>
  <c r="J743" i="1"/>
  <c r="I743" i="1"/>
  <c r="L742" i="1"/>
  <c r="K742" i="1"/>
  <c r="J742" i="1"/>
  <c r="I742" i="1"/>
  <c r="L741" i="1"/>
  <c r="K741" i="1"/>
  <c r="J741" i="1"/>
  <c r="I741" i="1"/>
  <c r="L740" i="1"/>
  <c r="K740" i="1"/>
  <c r="J740" i="1"/>
  <c r="I740" i="1"/>
  <c r="L739" i="1"/>
  <c r="K739" i="1"/>
  <c r="J739" i="1"/>
  <c r="I739" i="1"/>
  <c r="L738" i="1"/>
  <c r="K738" i="1"/>
  <c r="J738" i="1"/>
  <c r="I738" i="1"/>
  <c r="L737" i="1"/>
  <c r="K737" i="1"/>
  <c r="J737" i="1"/>
  <c r="I737" i="1"/>
  <c r="L736" i="1"/>
  <c r="K736" i="1"/>
  <c r="J736" i="1"/>
  <c r="I736" i="1"/>
  <c r="L735" i="1"/>
  <c r="K735" i="1"/>
  <c r="J735" i="1"/>
  <c r="I735" i="1"/>
  <c r="L734" i="1"/>
  <c r="K734" i="1"/>
  <c r="J734" i="1"/>
  <c r="I734" i="1"/>
  <c r="L733" i="1"/>
  <c r="K733" i="1"/>
  <c r="J733" i="1"/>
  <c r="I733" i="1"/>
  <c r="L732" i="1"/>
  <c r="K732" i="1"/>
  <c r="J732" i="1"/>
  <c r="I732" i="1"/>
  <c r="H731" i="1"/>
  <c r="G731" i="1"/>
  <c r="F731" i="1"/>
  <c r="L731" i="1" s="1"/>
  <c r="E731" i="1"/>
  <c r="K731" i="1" s="1"/>
  <c r="L730" i="1"/>
  <c r="K730" i="1"/>
  <c r="J730" i="1"/>
  <c r="I730" i="1"/>
  <c r="L729" i="1"/>
  <c r="K729" i="1"/>
  <c r="J729" i="1"/>
  <c r="I729" i="1"/>
  <c r="L728" i="1"/>
  <c r="K728" i="1"/>
  <c r="J728" i="1"/>
  <c r="I728" i="1"/>
  <c r="L727" i="1"/>
  <c r="K727" i="1"/>
  <c r="J727" i="1"/>
  <c r="I727" i="1"/>
  <c r="L726" i="1"/>
  <c r="K726" i="1"/>
  <c r="J726" i="1"/>
  <c r="I726" i="1"/>
  <c r="L725" i="1"/>
  <c r="K725" i="1"/>
  <c r="J725" i="1"/>
  <c r="I725" i="1"/>
  <c r="L724" i="1"/>
  <c r="K724" i="1"/>
  <c r="J724" i="1"/>
  <c r="I724" i="1"/>
  <c r="L723" i="1"/>
  <c r="K723" i="1"/>
  <c r="J723" i="1"/>
  <c r="I723" i="1"/>
  <c r="L722" i="1"/>
  <c r="K722" i="1"/>
  <c r="J722" i="1"/>
  <c r="I722" i="1"/>
  <c r="H721" i="1"/>
  <c r="G721" i="1"/>
  <c r="F721" i="1"/>
  <c r="L721" i="1" s="1"/>
  <c r="E721" i="1"/>
  <c r="K721" i="1" s="1"/>
  <c r="L720" i="1"/>
  <c r="K720" i="1"/>
  <c r="J720" i="1"/>
  <c r="I720" i="1"/>
  <c r="L719" i="1"/>
  <c r="K719" i="1"/>
  <c r="J719" i="1"/>
  <c r="I719" i="1"/>
  <c r="L718" i="1"/>
  <c r="K718" i="1"/>
  <c r="J718" i="1"/>
  <c r="I718" i="1"/>
  <c r="L717" i="1"/>
  <c r="K717" i="1"/>
  <c r="J717" i="1"/>
  <c r="I717" i="1"/>
  <c r="L716" i="1"/>
  <c r="K716" i="1"/>
  <c r="J716" i="1"/>
  <c r="I716" i="1"/>
  <c r="L715" i="1"/>
  <c r="K715" i="1"/>
  <c r="J715" i="1"/>
  <c r="I715" i="1"/>
  <c r="L714" i="1"/>
  <c r="K714" i="1"/>
  <c r="J714" i="1"/>
  <c r="I714" i="1"/>
  <c r="H713" i="1"/>
  <c r="G713" i="1"/>
  <c r="F713" i="1"/>
  <c r="L713" i="1" s="1"/>
  <c r="E713" i="1"/>
  <c r="K713" i="1" s="1"/>
  <c r="L712" i="1"/>
  <c r="K712" i="1"/>
  <c r="J712" i="1"/>
  <c r="I712" i="1"/>
  <c r="L711" i="1"/>
  <c r="K711" i="1"/>
  <c r="J711" i="1"/>
  <c r="I711" i="1"/>
  <c r="H710" i="1"/>
  <c r="G710" i="1"/>
  <c r="F710" i="1"/>
  <c r="L710" i="1" s="1"/>
  <c r="E710" i="1"/>
  <c r="K710" i="1" s="1"/>
  <c r="L709" i="1"/>
  <c r="K709" i="1"/>
  <c r="J709" i="1"/>
  <c r="I709" i="1"/>
  <c r="H708" i="1"/>
  <c r="G708" i="1"/>
  <c r="J708" i="1" s="1"/>
  <c r="F708" i="1"/>
  <c r="L708" i="1" s="1"/>
  <c r="E708" i="1"/>
  <c r="K708" i="1" s="1"/>
  <c r="L707" i="1"/>
  <c r="K707" i="1"/>
  <c r="J707" i="1"/>
  <c r="I707" i="1"/>
  <c r="L706" i="1"/>
  <c r="K706" i="1"/>
  <c r="J706" i="1"/>
  <c r="I706" i="1"/>
  <c r="L705" i="1"/>
  <c r="K705" i="1"/>
  <c r="J705" i="1"/>
  <c r="I705" i="1"/>
  <c r="H704" i="1"/>
  <c r="G704" i="1"/>
  <c r="F704" i="1"/>
  <c r="L704" i="1" s="1"/>
  <c r="E704" i="1"/>
  <c r="K704" i="1" s="1"/>
  <c r="L703" i="1"/>
  <c r="K703" i="1"/>
  <c r="J703" i="1"/>
  <c r="I703" i="1"/>
  <c r="L702" i="1"/>
  <c r="K702" i="1"/>
  <c r="J702" i="1"/>
  <c r="I702" i="1"/>
  <c r="H701" i="1"/>
  <c r="G701" i="1"/>
  <c r="G531" i="1" s="1"/>
  <c r="F701" i="1"/>
  <c r="L701" i="1" s="1"/>
  <c r="E701" i="1"/>
  <c r="L700" i="1"/>
  <c r="K700" i="1"/>
  <c r="J700" i="1"/>
  <c r="I700" i="1"/>
  <c r="L699" i="1"/>
  <c r="K699" i="1"/>
  <c r="J699" i="1"/>
  <c r="I699" i="1"/>
  <c r="L698" i="1"/>
  <c r="K698" i="1"/>
  <c r="J698" i="1"/>
  <c r="I698" i="1"/>
  <c r="L697" i="1"/>
  <c r="K697" i="1"/>
  <c r="J697" i="1"/>
  <c r="I697" i="1"/>
  <c r="L696" i="1"/>
  <c r="K696" i="1"/>
  <c r="J696" i="1"/>
  <c r="I696" i="1"/>
  <c r="L695" i="1"/>
  <c r="K695" i="1"/>
  <c r="J695" i="1"/>
  <c r="I695" i="1"/>
  <c r="H694" i="1"/>
  <c r="G694" i="1"/>
  <c r="F694" i="1"/>
  <c r="L694" i="1" s="1"/>
  <c r="E694" i="1"/>
  <c r="L693" i="1"/>
  <c r="K693" i="1"/>
  <c r="J693" i="1"/>
  <c r="I693" i="1"/>
  <c r="L692" i="1"/>
  <c r="K692" i="1"/>
  <c r="J692" i="1"/>
  <c r="I692" i="1"/>
  <c r="L691" i="1"/>
  <c r="K691" i="1"/>
  <c r="J691" i="1"/>
  <c r="I691" i="1"/>
  <c r="H690" i="1"/>
  <c r="G690" i="1"/>
  <c r="F690" i="1"/>
  <c r="L690" i="1" s="1"/>
  <c r="E690" i="1"/>
  <c r="K690" i="1" s="1"/>
  <c r="L689" i="1"/>
  <c r="K689" i="1"/>
  <c r="J689" i="1"/>
  <c r="I689" i="1"/>
  <c r="L688" i="1"/>
  <c r="K688" i="1"/>
  <c r="J688" i="1"/>
  <c r="I688" i="1"/>
  <c r="L687" i="1"/>
  <c r="K687" i="1"/>
  <c r="J687" i="1"/>
  <c r="I687" i="1"/>
  <c r="L686" i="1"/>
  <c r="K686" i="1"/>
  <c r="J686" i="1"/>
  <c r="I686" i="1"/>
  <c r="L685" i="1"/>
  <c r="K685" i="1"/>
  <c r="J685" i="1"/>
  <c r="I685" i="1"/>
  <c r="L684" i="1"/>
  <c r="K684" i="1"/>
  <c r="J684" i="1"/>
  <c r="I684" i="1"/>
  <c r="L683" i="1"/>
  <c r="K683" i="1"/>
  <c r="J683" i="1"/>
  <c r="I683" i="1"/>
  <c r="L682" i="1"/>
  <c r="K682" i="1"/>
  <c r="J682" i="1"/>
  <c r="I682" i="1"/>
  <c r="L681" i="1"/>
  <c r="K681" i="1"/>
  <c r="J681" i="1"/>
  <c r="I681" i="1"/>
  <c r="L680" i="1"/>
  <c r="K680" i="1"/>
  <c r="J680" i="1"/>
  <c r="I680" i="1"/>
  <c r="L679" i="1"/>
  <c r="K679" i="1"/>
  <c r="J679" i="1"/>
  <c r="I679" i="1"/>
  <c r="H678" i="1"/>
  <c r="G678" i="1"/>
  <c r="F678" i="1"/>
  <c r="L678" i="1" s="1"/>
  <c r="E678" i="1"/>
  <c r="K678" i="1" s="1"/>
  <c r="L677" i="1"/>
  <c r="K677" i="1"/>
  <c r="J677" i="1"/>
  <c r="I677" i="1"/>
  <c r="L676" i="1"/>
  <c r="K676" i="1"/>
  <c r="J676" i="1"/>
  <c r="I676" i="1"/>
  <c r="H675" i="1"/>
  <c r="G675" i="1"/>
  <c r="F675" i="1"/>
  <c r="L675" i="1" s="1"/>
  <c r="E675" i="1"/>
  <c r="K675" i="1" s="1"/>
  <c r="L674" i="1"/>
  <c r="K674" i="1"/>
  <c r="J674" i="1"/>
  <c r="I674" i="1"/>
  <c r="J673" i="1"/>
  <c r="H673" i="1"/>
  <c r="G673" i="1"/>
  <c r="F673" i="1"/>
  <c r="L673" i="1" s="1"/>
  <c r="E673" i="1"/>
  <c r="L672" i="1"/>
  <c r="K672" i="1"/>
  <c r="J672" i="1"/>
  <c r="I672" i="1"/>
  <c r="L671" i="1"/>
  <c r="K671" i="1"/>
  <c r="J671" i="1"/>
  <c r="I671" i="1"/>
  <c r="L670" i="1"/>
  <c r="K670" i="1"/>
  <c r="J670" i="1"/>
  <c r="I670" i="1"/>
  <c r="L669" i="1"/>
  <c r="K669" i="1"/>
  <c r="J669" i="1"/>
  <c r="I669" i="1"/>
  <c r="L668" i="1"/>
  <c r="K668" i="1"/>
  <c r="J668" i="1"/>
  <c r="I668" i="1"/>
  <c r="L667" i="1"/>
  <c r="K667" i="1"/>
  <c r="J667" i="1"/>
  <c r="I667" i="1"/>
  <c r="L666" i="1"/>
  <c r="K666" i="1"/>
  <c r="J666" i="1"/>
  <c r="I666" i="1"/>
  <c r="L665" i="1"/>
  <c r="K665" i="1"/>
  <c r="J665" i="1"/>
  <c r="I665" i="1"/>
  <c r="H664" i="1"/>
  <c r="G664" i="1"/>
  <c r="F664" i="1"/>
  <c r="L664" i="1" s="1"/>
  <c r="E664" i="1"/>
  <c r="K664" i="1" s="1"/>
  <c r="L663" i="1"/>
  <c r="K663" i="1"/>
  <c r="J663" i="1"/>
  <c r="I663" i="1"/>
  <c r="L662" i="1"/>
  <c r="K662" i="1"/>
  <c r="J662" i="1"/>
  <c r="I662" i="1"/>
  <c r="L661" i="1"/>
  <c r="K661" i="1"/>
  <c r="J661" i="1"/>
  <c r="I661" i="1"/>
  <c r="L660" i="1"/>
  <c r="K660" i="1"/>
  <c r="J660" i="1"/>
  <c r="I660" i="1"/>
  <c r="L659" i="1"/>
  <c r="K659" i="1"/>
  <c r="J659" i="1"/>
  <c r="I659" i="1"/>
  <c r="L658" i="1"/>
  <c r="K658" i="1"/>
  <c r="J658" i="1"/>
  <c r="I658" i="1"/>
  <c r="L657" i="1"/>
  <c r="K657" i="1"/>
  <c r="J657" i="1"/>
  <c r="I657" i="1"/>
  <c r="L656" i="1"/>
  <c r="K656" i="1"/>
  <c r="J656" i="1"/>
  <c r="I656" i="1"/>
  <c r="L655" i="1"/>
  <c r="K655" i="1"/>
  <c r="J655" i="1"/>
  <c r="I655" i="1"/>
  <c r="L654" i="1"/>
  <c r="K654" i="1"/>
  <c r="J654" i="1"/>
  <c r="I654" i="1"/>
  <c r="L653" i="1"/>
  <c r="K653" i="1"/>
  <c r="J653" i="1"/>
  <c r="I653" i="1"/>
  <c r="L652" i="1"/>
  <c r="K652" i="1"/>
  <c r="J652" i="1"/>
  <c r="I652" i="1"/>
  <c r="L651" i="1"/>
  <c r="K651" i="1"/>
  <c r="J651" i="1"/>
  <c r="I651" i="1"/>
  <c r="L650" i="1"/>
  <c r="K650" i="1"/>
  <c r="J650" i="1"/>
  <c r="I650" i="1"/>
  <c r="L649" i="1"/>
  <c r="K649" i="1"/>
  <c r="J649" i="1"/>
  <c r="I649" i="1"/>
  <c r="L648" i="1"/>
  <c r="K648" i="1"/>
  <c r="J648" i="1"/>
  <c r="I648" i="1"/>
  <c r="L647" i="1"/>
  <c r="K647" i="1"/>
  <c r="J647" i="1"/>
  <c r="I647" i="1"/>
  <c r="L646" i="1"/>
  <c r="K646" i="1"/>
  <c r="J646" i="1"/>
  <c r="I646" i="1"/>
  <c r="L645" i="1"/>
  <c r="K645" i="1"/>
  <c r="J645" i="1"/>
  <c r="I645" i="1"/>
  <c r="L644" i="1"/>
  <c r="K644" i="1"/>
  <c r="J644" i="1"/>
  <c r="I644" i="1"/>
  <c r="L643" i="1"/>
  <c r="K643" i="1"/>
  <c r="J643" i="1"/>
  <c r="I643" i="1"/>
  <c r="L642" i="1"/>
  <c r="K642" i="1"/>
  <c r="J642" i="1"/>
  <c r="I642" i="1"/>
  <c r="L641" i="1"/>
  <c r="K641" i="1"/>
  <c r="J641" i="1"/>
  <c r="I641" i="1"/>
  <c r="L640" i="1"/>
  <c r="K640" i="1"/>
  <c r="J640" i="1"/>
  <c r="I640" i="1"/>
  <c r="L639" i="1"/>
  <c r="K639" i="1"/>
  <c r="J639" i="1"/>
  <c r="I639" i="1"/>
  <c r="L638" i="1"/>
  <c r="K638" i="1"/>
  <c r="J638" i="1"/>
  <c r="I638" i="1"/>
  <c r="H637" i="1"/>
  <c r="G637" i="1"/>
  <c r="F637" i="1"/>
  <c r="L637" i="1" s="1"/>
  <c r="E637" i="1"/>
  <c r="L636" i="1"/>
  <c r="K636" i="1"/>
  <c r="J636" i="1"/>
  <c r="I636" i="1"/>
  <c r="L635" i="1"/>
  <c r="K635" i="1"/>
  <c r="J635" i="1"/>
  <c r="I635" i="1"/>
  <c r="L634" i="1"/>
  <c r="K634" i="1"/>
  <c r="J634" i="1"/>
  <c r="I634" i="1"/>
  <c r="L633" i="1"/>
  <c r="K633" i="1"/>
  <c r="J633" i="1"/>
  <c r="I633" i="1"/>
  <c r="L632" i="1"/>
  <c r="K632" i="1"/>
  <c r="J632" i="1"/>
  <c r="I632" i="1"/>
  <c r="L631" i="1"/>
  <c r="K631" i="1"/>
  <c r="J631" i="1"/>
  <c r="I631" i="1"/>
  <c r="L630" i="1"/>
  <c r="K630" i="1"/>
  <c r="J630" i="1"/>
  <c r="I630" i="1"/>
  <c r="L629" i="1"/>
  <c r="K629" i="1"/>
  <c r="J629" i="1"/>
  <c r="I629" i="1"/>
  <c r="H628" i="1"/>
  <c r="G628" i="1"/>
  <c r="F628" i="1"/>
  <c r="L628" i="1" s="1"/>
  <c r="E628" i="1"/>
  <c r="K628" i="1" s="1"/>
  <c r="L627" i="1"/>
  <c r="K627" i="1"/>
  <c r="J627" i="1"/>
  <c r="I627" i="1"/>
  <c r="L626" i="1"/>
  <c r="K626" i="1"/>
  <c r="J626" i="1"/>
  <c r="I626" i="1"/>
  <c r="L625" i="1"/>
  <c r="K625" i="1"/>
  <c r="J625" i="1"/>
  <c r="I625" i="1"/>
  <c r="L624" i="1"/>
  <c r="K624" i="1"/>
  <c r="J624" i="1"/>
  <c r="I624" i="1"/>
  <c r="L623" i="1"/>
  <c r="K623" i="1"/>
  <c r="J623" i="1"/>
  <c r="I623" i="1"/>
  <c r="L622" i="1"/>
  <c r="K622" i="1"/>
  <c r="J622" i="1"/>
  <c r="I622" i="1"/>
  <c r="L621" i="1"/>
  <c r="K621" i="1"/>
  <c r="J621" i="1"/>
  <c r="I621" i="1"/>
  <c r="L620" i="1"/>
  <c r="K620" i="1"/>
  <c r="J620" i="1"/>
  <c r="I620" i="1"/>
  <c r="L619" i="1"/>
  <c r="K619" i="1"/>
  <c r="J619" i="1"/>
  <c r="I619" i="1"/>
  <c r="L618" i="1"/>
  <c r="K618" i="1"/>
  <c r="J618" i="1"/>
  <c r="I618" i="1"/>
  <c r="L617" i="1"/>
  <c r="K617" i="1"/>
  <c r="J617" i="1"/>
  <c r="I617" i="1"/>
  <c r="L616" i="1"/>
  <c r="K616" i="1"/>
  <c r="J616" i="1"/>
  <c r="I616" i="1"/>
  <c r="H615" i="1"/>
  <c r="G615" i="1"/>
  <c r="F615" i="1"/>
  <c r="E615" i="1"/>
  <c r="K615" i="1" s="1"/>
  <c r="L614" i="1"/>
  <c r="K614" i="1"/>
  <c r="J614" i="1"/>
  <c r="I614" i="1"/>
  <c r="L613" i="1"/>
  <c r="K613" i="1"/>
  <c r="J613" i="1"/>
  <c r="I613" i="1"/>
  <c r="L612" i="1"/>
  <c r="K612" i="1"/>
  <c r="J612" i="1"/>
  <c r="I612" i="1"/>
  <c r="L611" i="1"/>
  <c r="K611" i="1"/>
  <c r="J611" i="1"/>
  <c r="I611" i="1"/>
  <c r="L610" i="1"/>
  <c r="K610" i="1"/>
  <c r="J610" i="1"/>
  <c r="I610" i="1"/>
  <c r="L609" i="1"/>
  <c r="K609" i="1"/>
  <c r="J609" i="1"/>
  <c r="I609" i="1"/>
  <c r="L608" i="1"/>
  <c r="K608" i="1"/>
  <c r="J608" i="1"/>
  <c r="I608" i="1"/>
  <c r="L607" i="1"/>
  <c r="K607" i="1"/>
  <c r="J607" i="1"/>
  <c r="I607" i="1"/>
  <c r="L606" i="1"/>
  <c r="K606" i="1"/>
  <c r="J606" i="1"/>
  <c r="I606" i="1"/>
  <c r="L605" i="1"/>
  <c r="K605" i="1"/>
  <c r="J605" i="1"/>
  <c r="I605" i="1"/>
  <c r="L604" i="1"/>
  <c r="K604" i="1"/>
  <c r="J604" i="1"/>
  <c r="I604" i="1"/>
  <c r="L603" i="1"/>
  <c r="K603" i="1"/>
  <c r="J603" i="1"/>
  <c r="I603" i="1"/>
  <c r="H602" i="1"/>
  <c r="G602" i="1"/>
  <c r="F602" i="1"/>
  <c r="L602" i="1" s="1"/>
  <c r="E602" i="1"/>
  <c r="K602" i="1" s="1"/>
  <c r="L601" i="1"/>
  <c r="K601" i="1"/>
  <c r="J601" i="1"/>
  <c r="I601" i="1"/>
  <c r="L600" i="1"/>
  <c r="K600" i="1"/>
  <c r="J600" i="1"/>
  <c r="I600" i="1"/>
  <c r="L599" i="1"/>
  <c r="K599" i="1"/>
  <c r="J599" i="1"/>
  <c r="I599" i="1"/>
  <c r="L598" i="1"/>
  <c r="K598" i="1"/>
  <c r="J598" i="1"/>
  <c r="I598" i="1"/>
  <c r="L597" i="1"/>
  <c r="K597" i="1"/>
  <c r="J597" i="1"/>
  <c r="I597" i="1"/>
  <c r="L596" i="1"/>
  <c r="K596" i="1"/>
  <c r="J596" i="1"/>
  <c r="I596" i="1"/>
  <c r="L595" i="1"/>
  <c r="K595" i="1"/>
  <c r="J595" i="1"/>
  <c r="I595" i="1"/>
  <c r="L594" i="1"/>
  <c r="K594" i="1"/>
  <c r="J594" i="1"/>
  <c r="I594" i="1"/>
  <c r="L593" i="1"/>
  <c r="K593" i="1"/>
  <c r="J593" i="1"/>
  <c r="I593" i="1"/>
  <c r="L592" i="1"/>
  <c r="K592" i="1"/>
  <c r="J592" i="1"/>
  <c r="I592" i="1"/>
  <c r="L591" i="1"/>
  <c r="K591" i="1"/>
  <c r="J591" i="1"/>
  <c r="I591" i="1"/>
  <c r="L590" i="1"/>
  <c r="K590" i="1"/>
  <c r="J590" i="1"/>
  <c r="I590" i="1"/>
  <c r="H589" i="1"/>
  <c r="G589" i="1"/>
  <c r="F589" i="1"/>
  <c r="L589" i="1" s="1"/>
  <c r="E589" i="1"/>
  <c r="K589" i="1" s="1"/>
  <c r="L588" i="1"/>
  <c r="K588" i="1"/>
  <c r="J588" i="1"/>
  <c r="I588" i="1"/>
  <c r="L587" i="1"/>
  <c r="K587" i="1"/>
  <c r="J587" i="1"/>
  <c r="I587" i="1"/>
  <c r="L586" i="1"/>
  <c r="K586" i="1"/>
  <c r="J586" i="1"/>
  <c r="I586" i="1"/>
  <c r="L585" i="1"/>
  <c r="K585" i="1"/>
  <c r="J585" i="1"/>
  <c r="I585" i="1"/>
  <c r="L584" i="1"/>
  <c r="K584" i="1"/>
  <c r="J584" i="1"/>
  <c r="I584" i="1"/>
  <c r="L583" i="1"/>
  <c r="K583" i="1"/>
  <c r="J583" i="1"/>
  <c r="I583" i="1"/>
  <c r="L582" i="1"/>
  <c r="K582" i="1"/>
  <c r="J582" i="1"/>
  <c r="I582" i="1"/>
  <c r="L581" i="1"/>
  <c r="K581" i="1"/>
  <c r="J581" i="1"/>
  <c r="I581" i="1"/>
  <c r="L580" i="1"/>
  <c r="K580" i="1"/>
  <c r="J580" i="1"/>
  <c r="I580" i="1"/>
  <c r="L579" i="1"/>
  <c r="K579" i="1"/>
  <c r="J579" i="1"/>
  <c r="I579" i="1"/>
  <c r="L578" i="1"/>
  <c r="K578" i="1"/>
  <c r="J578" i="1"/>
  <c r="I578" i="1"/>
  <c r="L577" i="1"/>
  <c r="K577" i="1"/>
  <c r="J577" i="1"/>
  <c r="I577" i="1"/>
  <c r="H576" i="1"/>
  <c r="G576" i="1"/>
  <c r="F576" i="1"/>
  <c r="L576" i="1" s="1"/>
  <c r="E576" i="1"/>
  <c r="K576" i="1" s="1"/>
  <c r="L575" i="1"/>
  <c r="K575" i="1"/>
  <c r="J575" i="1"/>
  <c r="I575" i="1"/>
  <c r="L574" i="1"/>
  <c r="K574" i="1"/>
  <c r="J574" i="1"/>
  <c r="I574" i="1"/>
  <c r="L573" i="1"/>
  <c r="K573" i="1"/>
  <c r="J573" i="1"/>
  <c r="I573" i="1"/>
  <c r="H572" i="1"/>
  <c r="G572" i="1"/>
  <c r="F572" i="1"/>
  <c r="L572" i="1" s="1"/>
  <c r="E572" i="1"/>
  <c r="K572" i="1" s="1"/>
  <c r="L571" i="1"/>
  <c r="K571" i="1"/>
  <c r="J571" i="1"/>
  <c r="I571" i="1"/>
  <c r="L570" i="1"/>
  <c r="K570" i="1"/>
  <c r="J570" i="1"/>
  <c r="I570" i="1"/>
  <c r="L569" i="1"/>
  <c r="K569" i="1"/>
  <c r="J569" i="1"/>
  <c r="I569" i="1"/>
  <c r="L568" i="1"/>
  <c r="K568" i="1"/>
  <c r="J568" i="1"/>
  <c r="I568" i="1"/>
  <c r="L567" i="1"/>
  <c r="K567" i="1"/>
  <c r="J567" i="1"/>
  <c r="I567" i="1"/>
  <c r="L566" i="1"/>
  <c r="K566" i="1"/>
  <c r="J566" i="1"/>
  <c r="I566" i="1"/>
  <c r="L565" i="1"/>
  <c r="K565" i="1"/>
  <c r="J565" i="1"/>
  <c r="I565" i="1"/>
  <c r="L564" i="1"/>
  <c r="K564" i="1"/>
  <c r="J564" i="1"/>
  <c r="I564" i="1"/>
  <c r="H563" i="1"/>
  <c r="G563" i="1"/>
  <c r="F563" i="1"/>
  <c r="L563" i="1" s="1"/>
  <c r="E563" i="1"/>
  <c r="L562" i="1"/>
  <c r="K562" i="1"/>
  <c r="J562" i="1"/>
  <c r="I562" i="1"/>
  <c r="L561" i="1"/>
  <c r="K561" i="1"/>
  <c r="J561" i="1"/>
  <c r="I561" i="1"/>
  <c r="L560" i="1"/>
  <c r="K560" i="1"/>
  <c r="J560" i="1"/>
  <c r="I560" i="1"/>
  <c r="L559" i="1"/>
  <c r="K559" i="1"/>
  <c r="J559" i="1"/>
  <c r="I559" i="1"/>
  <c r="L558" i="1"/>
  <c r="K558" i="1"/>
  <c r="J558" i="1"/>
  <c r="I558" i="1"/>
  <c r="L557" i="1"/>
  <c r="K557" i="1"/>
  <c r="J557" i="1"/>
  <c r="I557" i="1"/>
  <c r="L556" i="1"/>
  <c r="K556" i="1"/>
  <c r="J556" i="1"/>
  <c r="I556" i="1"/>
  <c r="L555" i="1"/>
  <c r="K555" i="1"/>
  <c r="J555" i="1"/>
  <c r="I555" i="1"/>
  <c r="H554" i="1"/>
  <c r="G554" i="1"/>
  <c r="F554" i="1"/>
  <c r="L554" i="1" s="1"/>
  <c r="E554" i="1"/>
  <c r="K554" i="1" s="1"/>
  <c r="L553" i="1"/>
  <c r="K553" i="1"/>
  <c r="J553" i="1"/>
  <c r="I553" i="1"/>
  <c r="L552" i="1"/>
  <c r="K552" i="1"/>
  <c r="J552" i="1"/>
  <c r="I552" i="1"/>
  <c r="L551" i="1"/>
  <c r="K551" i="1"/>
  <c r="J551" i="1"/>
  <c r="I551" i="1"/>
  <c r="L550" i="1"/>
  <c r="K550" i="1"/>
  <c r="J550" i="1"/>
  <c r="I550" i="1"/>
  <c r="L549" i="1"/>
  <c r="K549" i="1"/>
  <c r="J549" i="1"/>
  <c r="I549" i="1"/>
  <c r="L548" i="1"/>
  <c r="K548" i="1"/>
  <c r="J548" i="1"/>
  <c r="I548" i="1"/>
  <c r="L547" i="1"/>
  <c r="K547" i="1"/>
  <c r="J547" i="1"/>
  <c r="I547" i="1"/>
  <c r="L546" i="1"/>
  <c r="K546" i="1"/>
  <c r="J546" i="1"/>
  <c r="I546" i="1"/>
  <c r="H545" i="1"/>
  <c r="G545" i="1"/>
  <c r="F545" i="1"/>
  <c r="L545" i="1" s="1"/>
  <c r="E545" i="1"/>
  <c r="K545" i="1" s="1"/>
  <c r="L544" i="1"/>
  <c r="K544" i="1"/>
  <c r="J544" i="1"/>
  <c r="I544" i="1"/>
  <c r="L543" i="1"/>
  <c r="K543" i="1"/>
  <c r="J543" i="1"/>
  <c r="I543" i="1"/>
  <c r="L542" i="1"/>
  <c r="K542" i="1"/>
  <c r="J542" i="1"/>
  <c r="I542" i="1"/>
  <c r="L541" i="1"/>
  <c r="K541" i="1"/>
  <c r="J541" i="1"/>
  <c r="I541" i="1"/>
  <c r="L540" i="1"/>
  <c r="K540" i="1"/>
  <c r="J540" i="1"/>
  <c r="I540" i="1"/>
  <c r="L539" i="1"/>
  <c r="K539" i="1"/>
  <c r="J539" i="1"/>
  <c r="I539" i="1"/>
  <c r="L538" i="1"/>
  <c r="K538" i="1"/>
  <c r="J538" i="1"/>
  <c r="I538" i="1"/>
  <c r="L537" i="1"/>
  <c r="K537" i="1"/>
  <c r="J537" i="1"/>
  <c r="I537" i="1"/>
  <c r="L536" i="1"/>
  <c r="K536" i="1"/>
  <c r="J536" i="1"/>
  <c r="I536" i="1"/>
  <c r="L535" i="1"/>
  <c r="K535" i="1"/>
  <c r="J535" i="1"/>
  <c r="I535" i="1"/>
  <c r="L534" i="1"/>
  <c r="K534" i="1"/>
  <c r="J534" i="1"/>
  <c r="I534" i="1"/>
  <c r="L533" i="1"/>
  <c r="K533" i="1"/>
  <c r="J533" i="1"/>
  <c r="I533" i="1"/>
  <c r="H532" i="1"/>
  <c r="G532" i="1"/>
  <c r="F532" i="1"/>
  <c r="L532" i="1" s="1"/>
  <c r="E532" i="1"/>
  <c r="H531" i="1"/>
  <c r="L530" i="1"/>
  <c r="K530" i="1"/>
  <c r="J530" i="1"/>
  <c r="I530" i="1"/>
  <c r="L529" i="1"/>
  <c r="K529" i="1"/>
  <c r="J529" i="1"/>
  <c r="I529" i="1"/>
  <c r="H528" i="1"/>
  <c r="G528" i="1"/>
  <c r="F528" i="1"/>
  <c r="L528" i="1" s="1"/>
  <c r="E528" i="1"/>
  <c r="K528" i="1" s="1"/>
  <c r="L527" i="1"/>
  <c r="K527" i="1"/>
  <c r="J527" i="1"/>
  <c r="I527" i="1"/>
  <c r="H526" i="1"/>
  <c r="G526" i="1"/>
  <c r="J526" i="1" s="1"/>
  <c r="F526" i="1"/>
  <c r="L526" i="1" s="1"/>
  <c r="E526" i="1"/>
  <c r="K526" i="1" s="1"/>
  <c r="L525" i="1"/>
  <c r="K525" i="1"/>
  <c r="J525" i="1"/>
  <c r="I525" i="1"/>
  <c r="L524" i="1"/>
  <c r="K524" i="1"/>
  <c r="J524" i="1"/>
  <c r="I524" i="1"/>
  <c r="L523" i="1"/>
  <c r="K523" i="1"/>
  <c r="J523" i="1"/>
  <c r="I523" i="1"/>
  <c r="H522" i="1"/>
  <c r="G522" i="1"/>
  <c r="F522" i="1"/>
  <c r="L522" i="1" s="1"/>
  <c r="E522" i="1"/>
  <c r="K522" i="1" s="1"/>
  <c r="L521" i="1"/>
  <c r="K521" i="1"/>
  <c r="J521" i="1"/>
  <c r="I521" i="1"/>
  <c r="L520" i="1"/>
  <c r="K520" i="1"/>
  <c r="J520" i="1"/>
  <c r="I520" i="1"/>
  <c r="H519" i="1"/>
  <c r="G519" i="1"/>
  <c r="F519" i="1"/>
  <c r="L519" i="1" s="1"/>
  <c r="E519" i="1"/>
  <c r="K519" i="1" s="1"/>
  <c r="L518" i="1"/>
  <c r="K518" i="1"/>
  <c r="J518" i="1"/>
  <c r="I518" i="1"/>
  <c r="L517" i="1"/>
  <c r="K517" i="1"/>
  <c r="J517" i="1"/>
  <c r="I517" i="1"/>
  <c r="H516" i="1"/>
  <c r="G516" i="1"/>
  <c r="F516" i="1"/>
  <c r="L516" i="1" s="1"/>
  <c r="E516" i="1"/>
  <c r="K516" i="1" s="1"/>
  <c r="L515" i="1"/>
  <c r="K515" i="1"/>
  <c r="J515" i="1"/>
  <c r="I515" i="1"/>
  <c r="H514" i="1"/>
  <c r="G514" i="1"/>
  <c r="F514" i="1"/>
  <c r="L514" i="1" s="1"/>
  <c r="E514" i="1"/>
  <c r="K514" i="1" s="1"/>
  <c r="L513" i="1"/>
  <c r="K513" i="1"/>
  <c r="J513" i="1"/>
  <c r="I513" i="1"/>
  <c r="H512" i="1"/>
  <c r="G512" i="1"/>
  <c r="J512" i="1" s="1"/>
  <c r="F512" i="1"/>
  <c r="L512" i="1" s="1"/>
  <c r="E512" i="1"/>
  <c r="K512" i="1" s="1"/>
  <c r="L511" i="1"/>
  <c r="K511" i="1"/>
  <c r="J511" i="1"/>
  <c r="I511" i="1"/>
  <c r="L510" i="1"/>
  <c r="K510" i="1"/>
  <c r="J510" i="1"/>
  <c r="I510" i="1"/>
  <c r="L509" i="1"/>
  <c r="K509" i="1"/>
  <c r="J509" i="1"/>
  <c r="I509" i="1"/>
  <c r="L508" i="1"/>
  <c r="K508" i="1"/>
  <c r="J508" i="1"/>
  <c r="I508" i="1"/>
  <c r="L507" i="1"/>
  <c r="K507" i="1"/>
  <c r="J507" i="1"/>
  <c r="I507" i="1"/>
  <c r="L506" i="1"/>
  <c r="K506" i="1"/>
  <c r="J506" i="1"/>
  <c r="I506" i="1"/>
  <c r="L505" i="1"/>
  <c r="K505" i="1"/>
  <c r="J505" i="1"/>
  <c r="I505" i="1"/>
  <c r="L504" i="1"/>
  <c r="K504" i="1"/>
  <c r="J504" i="1"/>
  <c r="I504" i="1"/>
  <c r="L503" i="1"/>
  <c r="K503" i="1"/>
  <c r="J503" i="1"/>
  <c r="I503" i="1"/>
  <c r="H502" i="1"/>
  <c r="G502" i="1"/>
  <c r="F502" i="1"/>
  <c r="L502" i="1" s="1"/>
  <c r="E502" i="1"/>
  <c r="K502" i="1" s="1"/>
  <c r="L501" i="1"/>
  <c r="K501" i="1"/>
  <c r="J501" i="1"/>
  <c r="I501" i="1"/>
  <c r="L500" i="1"/>
  <c r="K500" i="1"/>
  <c r="J500" i="1"/>
  <c r="I500" i="1"/>
  <c r="H499" i="1"/>
  <c r="G499" i="1"/>
  <c r="F499" i="1"/>
  <c r="L499" i="1" s="1"/>
  <c r="E499" i="1"/>
  <c r="K499" i="1" s="1"/>
  <c r="L498" i="1"/>
  <c r="K498" i="1"/>
  <c r="J498" i="1"/>
  <c r="I498" i="1"/>
  <c r="L497" i="1"/>
  <c r="K497" i="1"/>
  <c r="J497" i="1"/>
  <c r="I497" i="1"/>
  <c r="L496" i="1"/>
  <c r="K496" i="1"/>
  <c r="J496" i="1"/>
  <c r="I496" i="1"/>
  <c r="L495" i="1"/>
  <c r="K495" i="1"/>
  <c r="J495" i="1"/>
  <c r="I495" i="1"/>
  <c r="L494" i="1"/>
  <c r="K494" i="1"/>
  <c r="J494" i="1"/>
  <c r="I494" i="1"/>
  <c r="H493" i="1"/>
  <c r="G493" i="1"/>
  <c r="F493" i="1"/>
  <c r="L493" i="1" s="1"/>
  <c r="E493" i="1"/>
  <c r="K493" i="1" s="1"/>
  <c r="L492" i="1"/>
  <c r="K492" i="1"/>
  <c r="J492" i="1"/>
  <c r="I492" i="1"/>
  <c r="L491" i="1"/>
  <c r="K491" i="1"/>
  <c r="J491" i="1"/>
  <c r="I491" i="1"/>
  <c r="L490" i="1"/>
  <c r="K490" i="1"/>
  <c r="J490" i="1"/>
  <c r="I490" i="1"/>
  <c r="L489" i="1"/>
  <c r="K489" i="1"/>
  <c r="J489" i="1"/>
  <c r="I489" i="1"/>
  <c r="L488" i="1"/>
  <c r="K488" i="1"/>
  <c r="J488" i="1"/>
  <c r="I488" i="1"/>
  <c r="H487" i="1"/>
  <c r="G487" i="1"/>
  <c r="F487" i="1"/>
  <c r="L487" i="1" s="1"/>
  <c r="E487" i="1"/>
  <c r="K487" i="1" s="1"/>
  <c r="L486" i="1"/>
  <c r="K486" i="1"/>
  <c r="J486" i="1"/>
  <c r="I486" i="1"/>
  <c r="L485" i="1"/>
  <c r="K485" i="1"/>
  <c r="J485" i="1"/>
  <c r="I485" i="1"/>
  <c r="H484" i="1"/>
  <c r="G484" i="1"/>
  <c r="F484" i="1"/>
  <c r="L484" i="1" s="1"/>
  <c r="E484" i="1"/>
  <c r="K484" i="1" s="1"/>
  <c r="L483" i="1"/>
  <c r="K483" i="1"/>
  <c r="J483" i="1"/>
  <c r="I483" i="1"/>
  <c r="L482" i="1"/>
  <c r="K482" i="1"/>
  <c r="J482" i="1"/>
  <c r="I482" i="1"/>
  <c r="H481" i="1"/>
  <c r="G481" i="1"/>
  <c r="F481" i="1"/>
  <c r="L481" i="1" s="1"/>
  <c r="E481" i="1"/>
  <c r="K481" i="1" s="1"/>
  <c r="L480" i="1"/>
  <c r="K480" i="1"/>
  <c r="J480" i="1"/>
  <c r="I480" i="1"/>
  <c r="L479" i="1"/>
  <c r="K479" i="1"/>
  <c r="J479" i="1"/>
  <c r="I479" i="1"/>
  <c r="L478" i="1"/>
  <c r="K478" i="1"/>
  <c r="J478" i="1"/>
  <c r="I478" i="1"/>
  <c r="L477" i="1"/>
  <c r="K477" i="1"/>
  <c r="J477" i="1"/>
  <c r="I477" i="1"/>
  <c r="L476" i="1"/>
  <c r="K476" i="1"/>
  <c r="J476" i="1"/>
  <c r="I476" i="1"/>
  <c r="H475" i="1"/>
  <c r="G475" i="1"/>
  <c r="F475" i="1"/>
  <c r="L475" i="1" s="1"/>
  <c r="E475" i="1"/>
  <c r="K475" i="1" s="1"/>
  <c r="L474" i="1"/>
  <c r="K474" i="1"/>
  <c r="J474" i="1"/>
  <c r="I474" i="1"/>
  <c r="L473" i="1"/>
  <c r="K473" i="1"/>
  <c r="J473" i="1"/>
  <c r="I473" i="1"/>
  <c r="L472" i="1"/>
  <c r="K472" i="1"/>
  <c r="J472" i="1"/>
  <c r="I472" i="1"/>
  <c r="L471" i="1"/>
  <c r="K471" i="1"/>
  <c r="J471" i="1"/>
  <c r="I471" i="1"/>
  <c r="L470" i="1"/>
  <c r="K470" i="1"/>
  <c r="J470" i="1"/>
  <c r="I470" i="1"/>
  <c r="L469" i="1"/>
  <c r="K469" i="1"/>
  <c r="J469" i="1"/>
  <c r="I469" i="1"/>
  <c r="H468" i="1"/>
  <c r="G468" i="1"/>
  <c r="F468" i="1"/>
  <c r="L468" i="1" s="1"/>
  <c r="E468" i="1"/>
  <c r="K468" i="1" s="1"/>
  <c r="L467" i="1"/>
  <c r="K467" i="1"/>
  <c r="J467" i="1"/>
  <c r="I467" i="1"/>
  <c r="L466" i="1"/>
  <c r="K466" i="1"/>
  <c r="J466" i="1"/>
  <c r="I466" i="1"/>
  <c r="L465" i="1"/>
  <c r="K465" i="1"/>
  <c r="J465" i="1"/>
  <c r="I465" i="1"/>
  <c r="L464" i="1"/>
  <c r="K464" i="1"/>
  <c r="J464" i="1"/>
  <c r="I464" i="1"/>
  <c r="L463" i="1"/>
  <c r="K463" i="1"/>
  <c r="J463" i="1"/>
  <c r="I463" i="1"/>
  <c r="L462" i="1"/>
  <c r="K462" i="1"/>
  <c r="J462" i="1"/>
  <c r="I462" i="1"/>
  <c r="L461" i="1"/>
  <c r="K461" i="1"/>
  <c r="J461" i="1"/>
  <c r="I461" i="1"/>
  <c r="L460" i="1"/>
  <c r="K460" i="1"/>
  <c r="J460" i="1"/>
  <c r="I460" i="1"/>
  <c r="L459" i="1"/>
  <c r="K459" i="1"/>
  <c r="J459" i="1"/>
  <c r="I459" i="1"/>
  <c r="L458" i="1"/>
  <c r="K458" i="1"/>
  <c r="J458" i="1"/>
  <c r="I458" i="1"/>
  <c r="L457" i="1"/>
  <c r="K457" i="1"/>
  <c r="J457" i="1"/>
  <c r="I457" i="1"/>
  <c r="L456" i="1"/>
  <c r="K456" i="1"/>
  <c r="J456" i="1"/>
  <c r="I456" i="1"/>
  <c r="H455" i="1"/>
  <c r="G455" i="1"/>
  <c r="G454" i="1" s="1"/>
  <c r="F455" i="1"/>
  <c r="L455" i="1" s="1"/>
  <c r="E455" i="1"/>
  <c r="K455" i="1" s="1"/>
  <c r="H454" i="1"/>
  <c r="L453" i="1"/>
  <c r="K453" i="1"/>
  <c r="J453" i="1"/>
  <c r="I453" i="1"/>
  <c r="H452" i="1"/>
  <c r="G452" i="1"/>
  <c r="J452" i="1" s="1"/>
  <c r="F452" i="1"/>
  <c r="L452" i="1" s="1"/>
  <c r="E452" i="1"/>
  <c r="K452" i="1" s="1"/>
  <c r="L451" i="1"/>
  <c r="K451" i="1"/>
  <c r="J451" i="1"/>
  <c r="I451" i="1"/>
  <c r="H450" i="1"/>
  <c r="G450" i="1"/>
  <c r="J450" i="1" s="1"/>
  <c r="F450" i="1"/>
  <c r="L450" i="1" s="1"/>
  <c r="E450" i="1"/>
  <c r="K450" i="1" s="1"/>
  <c r="L449" i="1"/>
  <c r="K449" i="1"/>
  <c r="J449" i="1"/>
  <c r="I449" i="1"/>
  <c r="L448" i="1"/>
  <c r="K448" i="1"/>
  <c r="J448" i="1"/>
  <c r="I448" i="1"/>
  <c r="L447" i="1"/>
  <c r="K447" i="1"/>
  <c r="J447" i="1"/>
  <c r="I447" i="1"/>
  <c r="H446" i="1"/>
  <c r="G446" i="1"/>
  <c r="F446" i="1"/>
  <c r="L446" i="1" s="1"/>
  <c r="E446" i="1"/>
  <c r="K446" i="1" s="1"/>
  <c r="L445" i="1"/>
  <c r="K445" i="1"/>
  <c r="J445" i="1"/>
  <c r="I445" i="1"/>
  <c r="L444" i="1"/>
  <c r="K444" i="1"/>
  <c r="J444" i="1"/>
  <c r="I444" i="1"/>
  <c r="L443" i="1"/>
  <c r="K443" i="1"/>
  <c r="J443" i="1"/>
  <c r="I443" i="1"/>
  <c r="L442" i="1"/>
  <c r="K442" i="1"/>
  <c r="J442" i="1"/>
  <c r="I442" i="1"/>
  <c r="L441" i="1"/>
  <c r="K441" i="1"/>
  <c r="J441" i="1"/>
  <c r="I441" i="1"/>
  <c r="H440" i="1"/>
  <c r="G440" i="1"/>
  <c r="F440" i="1"/>
  <c r="L440" i="1" s="1"/>
  <c r="E440" i="1"/>
  <c r="K440" i="1" s="1"/>
  <c r="L439" i="1"/>
  <c r="K439" i="1"/>
  <c r="J439" i="1"/>
  <c r="I439" i="1"/>
  <c r="L438" i="1"/>
  <c r="K438" i="1"/>
  <c r="J438" i="1"/>
  <c r="I438" i="1"/>
  <c r="L437" i="1"/>
  <c r="K437" i="1"/>
  <c r="J437" i="1"/>
  <c r="I437" i="1"/>
  <c r="L436" i="1"/>
  <c r="K436" i="1"/>
  <c r="J436" i="1"/>
  <c r="I436" i="1"/>
  <c r="L435" i="1"/>
  <c r="K435" i="1"/>
  <c r="J435" i="1"/>
  <c r="I435" i="1"/>
  <c r="L434" i="1"/>
  <c r="K434" i="1"/>
  <c r="J434" i="1"/>
  <c r="I434" i="1"/>
  <c r="L433" i="1"/>
  <c r="K433" i="1"/>
  <c r="J433" i="1"/>
  <c r="I433" i="1"/>
  <c r="L432" i="1"/>
  <c r="K432" i="1"/>
  <c r="J432" i="1"/>
  <c r="I432" i="1"/>
  <c r="L431" i="1"/>
  <c r="K431" i="1"/>
  <c r="J431" i="1"/>
  <c r="I431" i="1"/>
  <c r="L430" i="1"/>
  <c r="K430" i="1"/>
  <c r="J430" i="1"/>
  <c r="I430" i="1"/>
  <c r="L429" i="1"/>
  <c r="K429" i="1"/>
  <c r="J429" i="1"/>
  <c r="I429" i="1"/>
  <c r="L428" i="1"/>
  <c r="K428" i="1"/>
  <c r="J428" i="1"/>
  <c r="I428" i="1"/>
  <c r="L427" i="1"/>
  <c r="K427" i="1"/>
  <c r="J427" i="1"/>
  <c r="I427" i="1"/>
  <c r="H426" i="1"/>
  <c r="G426" i="1"/>
  <c r="F426" i="1"/>
  <c r="L426" i="1" s="1"/>
  <c r="E426" i="1"/>
  <c r="K426" i="1" s="1"/>
  <c r="L425" i="1"/>
  <c r="K425" i="1"/>
  <c r="J425" i="1"/>
  <c r="I425" i="1"/>
  <c r="L424" i="1"/>
  <c r="K424" i="1"/>
  <c r="J424" i="1"/>
  <c r="I424" i="1"/>
  <c r="H423" i="1"/>
  <c r="G423" i="1"/>
  <c r="F423" i="1"/>
  <c r="L423" i="1" s="1"/>
  <c r="E423" i="1"/>
  <c r="K423" i="1" s="1"/>
  <c r="L422" i="1"/>
  <c r="K422" i="1"/>
  <c r="J422" i="1"/>
  <c r="I422" i="1"/>
  <c r="J421" i="1"/>
  <c r="H421" i="1"/>
  <c r="G421" i="1"/>
  <c r="F421" i="1"/>
  <c r="L421" i="1" s="1"/>
  <c r="E421" i="1"/>
  <c r="L420" i="1"/>
  <c r="K420" i="1"/>
  <c r="J420" i="1"/>
  <c r="I420" i="1"/>
  <c r="L419" i="1"/>
  <c r="K419" i="1"/>
  <c r="J419" i="1"/>
  <c r="I419" i="1"/>
  <c r="L418" i="1"/>
  <c r="K418" i="1"/>
  <c r="J418" i="1"/>
  <c r="I418" i="1"/>
  <c r="H417" i="1"/>
  <c r="G417" i="1"/>
  <c r="F417" i="1"/>
  <c r="L417" i="1" s="1"/>
  <c r="E417" i="1"/>
  <c r="K417" i="1" s="1"/>
  <c r="L416" i="1"/>
  <c r="K416" i="1"/>
  <c r="J416" i="1"/>
  <c r="I416" i="1"/>
  <c r="L415" i="1"/>
  <c r="K415" i="1"/>
  <c r="J415" i="1"/>
  <c r="I415" i="1"/>
  <c r="H414" i="1"/>
  <c r="H400" i="1" s="1"/>
  <c r="G414" i="1"/>
  <c r="F414" i="1"/>
  <c r="L414" i="1" s="1"/>
  <c r="E414" i="1"/>
  <c r="K414" i="1" s="1"/>
  <c r="L413" i="1"/>
  <c r="K413" i="1"/>
  <c r="J413" i="1"/>
  <c r="I413" i="1"/>
  <c r="L412" i="1"/>
  <c r="K412" i="1"/>
  <c r="J412" i="1"/>
  <c r="I412" i="1"/>
  <c r="L411" i="1"/>
  <c r="K411" i="1"/>
  <c r="J411" i="1"/>
  <c r="I411" i="1"/>
  <c r="H410" i="1"/>
  <c r="G410" i="1"/>
  <c r="F410" i="1"/>
  <c r="L410" i="1" s="1"/>
  <c r="E410" i="1"/>
  <c r="K410" i="1" s="1"/>
  <c r="L409" i="1"/>
  <c r="K409" i="1"/>
  <c r="J409" i="1"/>
  <c r="I409" i="1"/>
  <c r="H408" i="1"/>
  <c r="G408" i="1"/>
  <c r="J408" i="1" s="1"/>
  <c r="F408" i="1"/>
  <c r="L408" i="1" s="1"/>
  <c r="E408" i="1"/>
  <c r="K408" i="1" s="1"/>
  <c r="L407" i="1"/>
  <c r="K407" i="1"/>
  <c r="J407" i="1"/>
  <c r="I407" i="1"/>
  <c r="J406" i="1"/>
  <c r="H406" i="1"/>
  <c r="G406" i="1"/>
  <c r="F406" i="1"/>
  <c r="L406" i="1" s="1"/>
  <c r="E406" i="1"/>
  <c r="L405" i="1"/>
  <c r="K405" i="1"/>
  <c r="J405" i="1"/>
  <c r="I405" i="1"/>
  <c r="J404" i="1"/>
  <c r="H404" i="1"/>
  <c r="G404" i="1"/>
  <c r="F404" i="1"/>
  <c r="L404" i="1" s="1"/>
  <c r="E404" i="1"/>
  <c r="K404" i="1" s="1"/>
  <c r="L403" i="1"/>
  <c r="K403" i="1"/>
  <c r="J403" i="1"/>
  <c r="I403" i="1"/>
  <c r="L402" i="1"/>
  <c r="K402" i="1"/>
  <c r="J402" i="1"/>
  <c r="I402" i="1"/>
  <c r="H401" i="1"/>
  <c r="G401" i="1"/>
  <c r="F401" i="1"/>
  <c r="L401" i="1" s="1"/>
  <c r="E401" i="1"/>
  <c r="K401" i="1" s="1"/>
  <c r="L399" i="1"/>
  <c r="K399" i="1"/>
  <c r="J399" i="1"/>
  <c r="I399" i="1"/>
  <c r="H398" i="1"/>
  <c r="G398" i="1"/>
  <c r="J398" i="1" s="1"/>
  <c r="F398" i="1"/>
  <c r="L398" i="1" s="1"/>
  <c r="E398" i="1"/>
  <c r="K398" i="1" s="1"/>
  <c r="L397" i="1"/>
  <c r="K397" i="1"/>
  <c r="J397" i="1"/>
  <c r="I397" i="1"/>
  <c r="L396" i="1"/>
  <c r="K396" i="1"/>
  <c r="J396" i="1"/>
  <c r="I396" i="1"/>
  <c r="L395" i="1"/>
  <c r="K395" i="1"/>
  <c r="J395" i="1"/>
  <c r="I395" i="1"/>
  <c r="L394" i="1"/>
  <c r="K394" i="1"/>
  <c r="J394" i="1"/>
  <c r="I394" i="1"/>
  <c r="H393" i="1"/>
  <c r="G393" i="1"/>
  <c r="F393" i="1"/>
  <c r="L393" i="1" s="1"/>
  <c r="E393" i="1"/>
  <c r="K393" i="1" s="1"/>
  <c r="L392" i="1"/>
  <c r="K392" i="1"/>
  <c r="J392" i="1"/>
  <c r="I392" i="1"/>
  <c r="L391" i="1"/>
  <c r="K391" i="1"/>
  <c r="J391" i="1"/>
  <c r="I391" i="1"/>
  <c r="L390" i="1"/>
  <c r="K390" i="1"/>
  <c r="J390" i="1"/>
  <c r="I390" i="1"/>
  <c r="L389" i="1"/>
  <c r="K389" i="1"/>
  <c r="J389" i="1"/>
  <c r="I389" i="1"/>
  <c r="L388" i="1"/>
  <c r="K388" i="1"/>
  <c r="J388" i="1"/>
  <c r="I388" i="1"/>
  <c r="L387" i="1"/>
  <c r="K387" i="1"/>
  <c r="J387" i="1"/>
  <c r="I387" i="1"/>
  <c r="L386" i="1"/>
  <c r="K386" i="1"/>
  <c r="J386" i="1"/>
  <c r="I386" i="1"/>
  <c r="L385" i="1"/>
  <c r="K385" i="1"/>
  <c r="J385" i="1"/>
  <c r="I385" i="1"/>
  <c r="L384" i="1"/>
  <c r="K384" i="1"/>
  <c r="J384" i="1"/>
  <c r="I384" i="1"/>
  <c r="L383" i="1"/>
  <c r="K383" i="1"/>
  <c r="J383" i="1"/>
  <c r="I383" i="1"/>
  <c r="L382" i="1"/>
  <c r="K382" i="1"/>
  <c r="J382" i="1"/>
  <c r="I382" i="1"/>
  <c r="L381" i="1"/>
  <c r="K381" i="1"/>
  <c r="J381" i="1"/>
  <c r="I381" i="1"/>
  <c r="L380" i="1"/>
  <c r="K380" i="1"/>
  <c r="J380" i="1"/>
  <c r="I380" i="1"/>
  <c r="L379" i="1"/>
  <c r="K379" i="1"/>
  <c r="J379" i="1"/>
  <c r="I379" i="1"/>
  <c r="L378" i="1"/>
  <c r="K378" i="1"/>
  <c r="J378" i="1"/>
  <c r="I378" i="1"/>
  <c r="L377" i="1"/>
  <c r="K377" i="1"/>
  <c r="J377" i="1"/>
  <c r="I377" i="1"/>
  <c r="L376" i="1"/>
  <c r="K376" i="1"/>
  <c r="J376" i="1"/>
  <c r="I376" i="1"/>
  <c r="L375" i="1"/>
  <c r="K375" i="1"/>
  <c r="J375" i="1"/>
  <c r="I375" i="1"/>
  <c r="L374" i="1"/>
  <c r="K374" i="1"/>
  <c r="J374" i="1"/>
  <c r="I374" i="1"/>
  <c r="L373" i="1"/>
  <c r="K373" i="1"/>
  <c r="J373" i="1"/>
  <c r="I373" i="1"/>
  <c r="L372" i="1"/>
  <c r="K372" i="1"/>
  <c r="J372" i="1"/>
  <c r="I372" i="1"/>
  <c r="L371" i="1"/>
  <c r="K371" i="1"/>
  <c r="J371" i="1"/>
  <c r="I371" i="1"/>
  <c r="L370" i="1"/>
  <c r="K370" i="1"/>
  <c r="J370" i="1"/>
  <c r="I370" i="1"/>
  <c r="L369" i="1"/>
  <c r="K369" i="1"/>
  <c r="J369" i="1"/>
  <c r="I369" i="1"/>
  <c r="L368" i="1"/>
  <c r="K368" i="1"/>
  <c r="J368" i="1"/>
  <c r="I368" i="1"/>
  <c r="L367" i="1"/>
  <c r="K367" i="1"/>
  <c r="J367" i="1"/>
  <c r="I367" i="1"/>
  <c r="L366" i="1"/>
  <c r="K366" i="1"/>
  <c r="J366" i="1"/>
  <c r="I366" i="1"/>
  <c r="H365" i="1"/>
  <c r="G365" i="1"/>
  <c r="F365" i="1"/>
  <c r="L365" i="1" s="1"/>
  <c r="E365" i="1"/>
  <c r="L364" i="1"/>
  <c r="K364" i="1"/>
  <c r="J364" i="1"/>
  <c r="I364" i="1"/>
  <c r="L363" i="1"/>
  <c r="K363" i="1"/>
  <c r="J363" i="1"/>
  <c r="I363" i="1"/>
  <c r="L362" i="1"/>
  <c r="K362" i="1"/>
  <c r="J362" i="1"/>
  <c r="I362" i="1"/>
  <c r="L361" i="1"/>
  <c r="K361" i="1"/>
  <c r="J361" i="1"/>
  <c r="I361" i="1"/>
  <c r="L360" i="1"/>
  <c r="K360" i="1"/>
  <c r="J360" i="1"/>
  <c r="I360" i="1"/>
  <c r="L359" i="1"/>
  <c r="K359" i="1"/>
  <c r="J359" i="1"/>
  <c r="I359" i="1"/>
  <c r="L358" i="1"/>
  <c r="K358" i="1"/>
  <c r="J358" i="1"/>
  <c r="I358" i="1"/>
  <c r="L357" i="1"/>
  <c r="K357" i="1"/>
  <c r="J357" i="1"/>
  <c r="I357" i="1"/>
  <c r="L356" i="1"/>
  <c r="K356" i="1"/>
  <c r="J356" i="1"/>
  <c r="I356" i="1"/>
  <c r="L355" i="1"/>
  <c r="K355" i="1"/>
  <c r="J355" i="1"/>
  <c r="I355" i="1"/>
  <c r="L354" i="1"/>
  <c r="K354" i="1"/>
  <c r="J354" i="1"/>
  <c r="I354" i="1"/>
  <c r="L353" i="1"/>
  <c r="K353" i="1"/>
  <c r="J353" i="1"/>
  <c r="I353" i="1"/>
  <c r="L352" i="1"/>
  <c r="K352" i="1"/>
  <c r="J352" i="1"/>
  <c r="I352" i="1"/>
  <c r="L351" i="1"/>
  <c r="K351" i="1"/>
  <c r="J351" i="1"/>
  <c r="I351" i="1"/>
  <c r="L350" i="1"/>
  <c r="K350" i="1"/>
  <c r="J350" i="1"/>
  <c r="I350" i="1"/>
  <c r="L349" i="1"/>
  <c r="K349" i="1"/>
  <c r="J349" i="1"/>
  <c r="I349" i="1"/>
  <c r="L348" i="1"/>
  <c r="K348" i="1"/>
  <c r="J348" i="1"/>
  <c r="I348" i="1"/>
  <c r="L347" i="1"/>
  <c r="K347" i="1"/>
  <c r="J347" i="1"/>
  <c r="I347" i="1"/>
  <c r="L346" i="1"/>
  <c r="K346" i="1"/>
  <c r="J346" i="1"/>
  <c r="I346" i="1"/>
  <c r="L345" i="1"/>
  <c r="K345" i="1"/>
  <c r="J345" i="1"/>
  <c r="I345" i="1"/>
  <c r="H344" i="1"/>
  <c r="G344" i="1"/>
  <c r="F344" i="1"/>
  <c r="L344" i="1" s="1"/>
  <c r="E344" i="1"/>
  <c r="K344" i="1" s="1"/>
  <c r="L343" i="1"/>
  <c r="K343" i="1"/>
  <c r="J343" i="1"/>
  <c r="I343" i="1"/>
  <c r="L342" i="1"/>
  <c r="K342" i="1"/>
  <c r="J342" i="1"/>
  <c r="I342" i="1"/>
  <c r="L341" i="1"/>
  <c r="K341" i="1"/>
  <c r="J341" i="1"/>
  <c r="I341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5" i="1"/>
  <c r="K335" i="1"/>
  <c r="J335" i="1"/>
  <c r="I335" i="1"/>
  <c r="L334" i="1"/>
  <c r="K334" i="1"/>
  <c r="J334" i="1"/>
  <c r="I334" i="1"/>
  <c r="L333" i="1"/>
  <c r="K333" i="1"/>
  <c r="J333" i="1"/>
  <c r="I333" i="1"/>
  <c r="L332" i="1"/>
  <c r="K332" i="1"/>
  <c r="J332" i="1"/>
  <c r="I332" i="1"/>
  <c r="L331" i="1"/>
  <c r="K331" i="1"/>
  <c r="J331" i="1"/>
  <c r="I331" i="1"/>
  <c r="L330" i="1"/>
  <c r="K330" i="1"/>
  <c r="J330" i="1"/>
  <c r="I330" i="1"/>
  <c r="L329" i="1"/>
  <c r="K329" i="1"/>
  <c r="J329" i="1"/>
  <c r="I329" i="1"/>
  <c r="L328" i="1"/>
  <c r="K328" i="1"/>
  <c r="J328" i="1"/>
  <c r="I328" i="1"/>
  <c r="H327" i="1"/>
  <c r="G327" i="1"/>
  <c r="F327" i="1"/>
  <c r="L327" i="1" s="1"/>
  <c r="E327" i="1"/>
  <c r="K327" i="1" s="1"/>
  <c r="L326" i="1"/>
  <c r="K326" i="1"/>
  <c r="J326" i="1"/>
  <c r="I326" i="1"/>
  <c r="H325" i="1"/>
  <c r="G325" i="1"/>
  <c r="J325" i="1" s="1"/>
  <c r="F325" i="1"/>
  <c r="L325" i="1" s="1"/>
  <c r="E325" i="1"/>
  <c r="K325" i="1" s="1"/>
  <c r="L324" i="1"/>
  <c r="K324" i="1"/>
  <c r="J324" i="1"/>
  <c r="I324" i="1"/>
  <c r="H323" i="1"/>
  <c r="G323" i="1"/>
  <c r="J323" i="1" s="1"/>
  <c r="F323" i="1"/>
  <c r="L323" i="1" s="1"/>
  <c r="E323" i="1"/>
  <c r="K323" i="1" s="1"/>
  <c r="L322" i="1"/>
  <c r="K322" i="1"/>
  <c r="J322" i="1"/>
  <c r="I322" i="1"/>
  <c r="L321" i="1"/>
  <c r="K321" i="1"/>
  <c r="J321" i="1"/>
  <c r="I321" i="1"/>
  <c r="H320" i="1"/>
  <c r="G320" i="1"/>
  <c r="F320" i="1"/>
  <c r="L320" i="1" s="1"/>
  <c r="E320" i="1"/>
  <c r="K320" i="1" s="1"/>
  <c r="L319" i="1"/>
  <c r="K319" i="1"/>
  <c r="J319" i="1"/>
  <c r="I319" i="1"/>
  <c r="H318" i="1"/>
  <c r="G318" i="1"/>
  <c r="J318" i="1" s="1"/>
  <c r="F318" i="1"/>
  <c r="L318" i="1" s="1"/>
  <c r="E318" i="1"/>
  <c r="K318" i="1" s="1"/>
  <c r="L317" i="1"/>
  <c r="K317" i="1"/>
  <c r="J317" i="1"/>
  <c r="I317" i="1"/>
  <c r="L316" i="1"/>
  <c r="K316" i="1"/>
  <c r="J316" i="1"/>
  <c r="I316" i="1"/>
  <c r="L315" i="1"/>
  <c r="K315" i="1"/>
  <c r="J315" i="1"/>
  <c r="I315" i="1"/>
  <c r="L314" i="1"/>
  <c r="K314" i="1"/>
  <c r="J314" i="1"/>
  <c r="I314" i="1"/>
  <c r="L313" i="1"/>
  <c r="K313" i="1"/>
  <c r="J313" i="1"/>
  <c r="I313" i="1"/>
  <c r="L312" i="1"/>
  <c r="K312" i="1"/>
  <c r="J312" i="1"/>
  <c r="I312" i="1"/>
  <c r="H311" i="1"/>
  <c r="G311" i="1"/>
  <c r="F311" i="1"/>
  <c r="L311" i="1" s="1"/>
  <c r="E311" i="1"/>
  <c r="K311" i="1" s="1"/>
  <c r="L310" i="1"/>
  <c r="K310" i="1"/>
  <c r="J310" i="1"/>
  <c r="I310" i="1"/>
  <c r="L309" i="1"/>
  <c r="K309" i="1"/>
  <c r="J309" i="1"/>
  <c r="I309" i="1"/>
  <c r="H308" i="1"/>
  <c r="G308" i="1"/>
  <c r="F308" i="1"/>
  <c r="L308" i="1" s="1"/>
  <c r="E308" i="1"/>
  <c r="K308" i="1" s="1"/>
  <c r="L307" i="1"/>
  <c r="K307" i="1"/>
  <c r="J307" i="1"/>
  <c r="I307" i="1"/>
  <c r="H306" i="1"/>
  <c r="G306" i="1"/>
  <c r="F306" i="1"/>
  <c r="L306" i="1" s="1"/>
  <c r="E306" i="1"/>
  <c r="K306" i="1" s="1"/>
  <c r="L305" i="1"/>
  <c r="K305" i="1"/>
  <c r="J305" i="1"/>
  <c r="I305" i="1"/>
  <c r="L304" i="1"/>
  <c r="K304" i="1"/>
  <c r="J304" i="1"/>
  <c r="I304" i="1"/>
  <c r="H303" i="1"/>
  <c r="G303" i="1"/>
  <c r="F303" i="1"/>
  <c r="L303" i="1" s="1"/>
  <c r="E303" i="1"/>
  <c r="I303" i="1" s="1"/>
  <c r="L302" i="1"/>
  <c r="K302" i="1"/>
  <c r="J302" i="1"/>
  <c r="I302" i="1"/>
  <c r="L301" i="1"/>
  <c r="K301" i="1"/>
  <c r="J301" i="1"/>
  <c r="I301" i="1"/>
  <c r="H300" i="1"/>
  <c r="G300" i="1"/>
  <c r="F300" i="1"/>
  <c r="L300" i="1" s="1"/>
  <c r="E300" i="1"/>
  <c r="K300" i="1" s="1"/>
  <c r="L299" i="1"/>
  <c r="K299" i="1"/>
  <c r="J299" i="1"/>
  <c r="I299" i="1"/>
  <c r="L298" i="1"/>
  <c r="K298" i="1"/>
  <c r="J298" i="1"/>
  <c r="I298" i="1"/>
  <c r="H297" i="1"/>
  <c r="G297" i="1"/>
  <c r="F297" i="1"/>
  <c r="L297" i="1" s="1"/>
  <c r="E297" i="1"/>
  <c r="K297" i="1" s="1"/>
  <c r="L296" i="1"/>
  <c r="K296" i="1"/>
  <c r="J296" i="1"/>
  <c r="I296" i="1"/>
  <c r="L295" i="1"/>
  <c r="K295" i="1"/>
  <c r="J295" i="1"/>
  <c r="I295" i="1"/>
  <c r="L294" i="1"/>
  <c r="K294" i="1"/>
  <c r="J294" i="1"/>
  <c r="I294" i="1"/>
  <c r="L293" i="1"/>
  <c r="K293" i="1"/>
  <c r="J293" i="1"/>
  <c r="I293" i="1"/>
  <c r="L292" i="1"/>
  <c r="K292" i="1"/>
  <c r="J292" i="1"/>
  <c r="I292" i="1"/>
  <c r="H291" i="1"/>
  <c r="G291" i="1"/>
  <c r="F291" i="1"/>
  <c r="L291" i="1" s="1"/>
  <c r="E291" i="1"/>
  <c r="H290" i="1"/>
  <c r="G290" i="1"/>
  <c r="L289" i="1"/>
  <c r="K289" i="1"/>
  <c r="J289" i="1"/>
  <c r="I289" i="1"/>
  <c r="L288" i="1"/>
  <c r="K288" i="1"/>
  <c r="J288" i="1"/>
  <c r="I288" i="1"/>
  <c r="H287" i="1"/>
  <c r="G287" i="1"/>
  <c r="F287" i="1"/>
  <c r="L287" i="1" s="1"/>
  <c r="E287" i="1"/>
  <c r="K287" i="1" s="1"/>
  <c r="L286" i="1"/>
  <c r="K286" i="1"/>
  <c r="J286" i="1"/>
  <c r="I286" i="1"/>
  <c r="H285" i="1"/>
  <c r="G285" i="1"/>
  <c r="J285" i="1" s="1"/>
  <c r="F285" i="1"/>
  <c r="L285" i="1" s="1"/>
  <c r="E285" i="1"/>
  <c r="K285" i="1" s="1"/>
  <c r="L284" i="1"/>
  <c r="K284" i="1"/>
  <c r="J284" i="1"/>
  <c r="I284" i="1"/>
  <c r="H283" i="1"/>
  <c r="G283" i="1"/>
  <c r="F283" i="1"/>
  <c r="L283" i="1" s="1"/>
  <c r="E283" i="1"/>
  <c r="K283" i="1" s="1"/>
  <c r="L282" i="1"/>
  <c r="K282" i="1"/>
  <c r="J282" i="1"/>
  <c r="I282" i="1"/>
  <c r="L281" i="1"/>
  <c r="K281" i="1"/>
  <c r="J281" i="1"/>
  <c r="I281" i="1"/>
  <c r="L280" i="1"/>
  <c r="K280" i="1"/>
  <c r="J280" i="1"/>
  <c r="I280" i="1"/>
  <c r="L279" i="1"/>
  <c r="K279" i="1"/>
  <c r="J279" i="1"/>
  <c r="I279" i="1"/>
  <c r="L278" i="1"/>
  <c r="K278" i="1"/>
  <c r="J278" i="1"/>
  <c r="I278" i="1"/>
  <c r="L277" i="1"/>
  <c r="K277" i="1"/>
  <c r="J277" i="1"/>
  <c r="I277" i="1"/>
  <c r="L276" i="1"/>
  <c r="K276" i="1"/>
  <c r="J276" i="1"/>
  <c r="I276" i="1"/>
  <c r="L275" i="1"/>
  <c r="K275" i="1"/>
  <c r="J275" i="1"/>
  <c r="I275" i="1"/>
  <c r="L274" i="1"/>
  <c r="K274" i="1"/>
  <c r="J274" i="1"/>
  <c r="I274" i="1"/>
  <c r="H273" i="1"/>
  <c r="G273" i="1"/>
  <c r="F273" i="1"/>
  <c r="L273" i="1" s="1"/>
  <c r="E273" i="1"/>
  <c r="K273" i="1" s="1"/>
  <c r="L272" i="1"/>
  <c r="K272" i="1"/>
  <c r="J272" i="1"/>
  <c r="I272" i="1"/>
  <c r="L271" i="1"/>
  <c r="K271" i="1"/>
  <c r="J271" i="1"/>
  <c r="I271" i="1"/>
  <c r="L270" i="1"/>
  <c r="K270" i="1"/>
  <c r="J270" i="1"/>
  <c r="I270" i="1"/>
  <c r="H269" i="1"/>
  <c r="G269" i="1"/>
  <c r="F269" i="1"/>
  <c r="E269" i="1"/>
  <c r="K269" i="1" s="1"/>
  <c r="L268" i="1"/>
  <c r="K268" i="1"/>
  <c r="J268" i="1"/>
  <c r="I268" i="1"/>
  <c r="L267" i="1"/>
  <c r="K267" i="1"/>
  <c r="J267" i="1"/>
  <c r="I267" i="1"/>
  <c r="L266" i="1"/>
  <c r="K266" i="1"/>
  <c r="J266" i="1"/>
  <c r="I266" i="1"/>
  <c r="L265" i="1"/>
  <c r="K265" i="1"/>
  <c r="J265" i="1"/>
  <c r="I265" i="1"/>
  <c r="L264" i="1"/>
  <c r="K264" i="1"/>
  <c r="J264" i="1"/>
  <c r="I264" i="1"/>
  <c r="L263" i="1"/>
  <c r="K263" i="1"/>
  <c r="J263" i="1"/>
  <c r="I263" i="1"/>
  <c r="L262" i="1"/>
  <c r="K262" i="1"/>
  <c r="J262" i="1"/>
  <c r="I262" i="1"/>
  <c r="L261" i="1"/>
  <c r="K261" i="1"/>
  <c r="J261" i="1"/>
  <c r="I261" i="1"/>
  <c r="L260" i="1"/>
  <c r="K260" i="1"/>
  <c r="J260" i="1"/>
  <c r="I260" i="1"/>
  <c r="L259" i="1"/>
  <c r="K259" i="1"/>
  <c r="J259" i="1"/>
  <c r="I259" i="1"/>
  <c r="L258" i="1"/>
  <c r="K258" i="1"/>
  <c r="J258" i="1"/>
  <c r="I258" i="1"/>
  <c r="H257" i="1"/>
  <c r="G257" i="1"/>
  <c r="F257" i="1"/>
  <c r="L257" i="1" s="1"/>
  <c r="E257" i="1"/>
  <c r="K257" i="1" s="1"/>
  <c r="L256" i="1"/>
  <c r="K256" i="1"/>
  <c r="J256" i="1"/>
  <c r="I256" i="1"/>
  <c r="H255" i="1"/>
  <c r="G255" i="1"/>
  <c r="J255" i="1" s="1"/>
  <c r="F255" i="1"/>
  <c r="L255" i="1" s="1"/>
  <c r="E255" i="1"/>
  <c r="K255" i="1" s="1"/>
  <c r="L254" i="1"/>
  <c r="K254" i="1"/>
  <c r="J254" i="1"/>
  <c r="I254" i="1"/>
  <c r="L253" i="1"/>
  <c r="K253" i="1"/>
  <c r="J253" i="1"/>
  <c r="I253" i="1"/>
  <c r="L252" i="1"/>
  <c r="K252" i="1"/>
  <c r="J252" i="1"/>
  <c r="I252" i="1"/>
  <c r="L251" i="1"/>
  <c r="K251" i="1"/>
  <c r="J251" i="1"/>
  <c r="I251" i="1"/>
  <c r="L250" i="1"/>
  <c r="K250" i="1"/>
  <c r="J250" i="1"/>
  <c r="I250" i="1"/>
  <c r="L249" i="1"/>
  <c r="K249" i="1"/>
  <c r="J249" i="1"/>
  <c r="I249" i="1"/>
  <c r="L248" i="1"/>
  <c r="K248" i="1"/>
  <c r="J248" i="1"/>
  <c r="I248" i="1"/>
  <c r="H247" i="1"/>
  <c r="G247" i="1"/>
  <c r="F247" i="1"/>
  <c r="L247" i="1" s="1"/>
  <c r="E247" i="1"/>
  <c r="K247" i="1" s="1"/>
  <c r="L246" i="1"/>
  <c r="K246" i="1"/>
  <c r="J246" i="1"/>
  <c r="I246" i="1"/>
  <c r="L245" i="1"/>
  <c r="K245" i="1"/>
  <c r="J245" i="1"/>
  <c r="I245" i="1"/>
  <c r="L244" i="1"/>
  <c r="K244" i="1"/>
  <c r="J244" i="1"/>
  <c r="I244" i="1"/>
  <c r="L243" i="1"/>
  <c r="K243" i="1"/>
  <c r="J243" i="1"/>
  <c r="I243" i="1"/>
  <c r="H242" i="1"/>
  <c r="G242" i="1"/>
  <c r="F242" i="1"/>
  <c r="L242" i="1" s="1"/>
  <c r="E242" i="1"/>
  <c r="K242" i="1" s="1"/>
  <c r="L241" i="1"/>
  <c r="K241" i="1"/>
  <c r="J241" i="1"/>
  <c r="I241" i="1"/>
  <c r="L240" i="1"/>
  <c r="K240" i="1"/>
  <c r="J240" i="1"/>
  <c r="I240" i="1"/>
  <c r="H239" i="1"/>
  <c r="G239" i="1"/>
  <c r="F239" i="1"/>
  <c r="L239" i="1" s="1"/>
  <c r="E239" i="1"/>
  <c r="K239" i="1" s="1"/>
  <c r="L238" i="1"/>
  <c r="K238" i="1"/>
  <c r="J238" i="1"/>
  <c r="I238" i="1"/>
  <c r="L237" i="1"/>
  <c r="K237" i="1"/>
  <c r="J237" i="1"/>
  <c r="I237" i="1"/>
  <c r="H236" i="1"/>
  <c r="G236" i="1"/>
  <c r="F236" i="1"/>
  <c r="L236" i="1" s="1"/>
  <c r="E236" i="1"/>
  <c r="K236" i="1" s="1"/>
  <c r="L235" i="1"/>
  <c r="K235" i="1"/>
  <c r="J235" i="1"/>
  <c r="I235" i="1"/>
  <c r="L234" i="1"/>
  <c r="K234" i="1"/>
  <c r="J234" i="1"/>
  <c r="I234" i="1"/>
  <c r="H233" i="1"/>
  <c r="G233" i="1"/>
  <c r="F233" i="1"/>
  <c r="L233" i="1" s="1"/>
  <c r="E233" i="1"/>
  <c r="K233" i="1" s="1"/>
  <c r="L232" i="1"/>
  <c r="K232" i="1"/>
  <c r="J232" i="1"/>
  <c r="I232" i="1"/>
  <c r="H231" i="1"/>
  <c r="G231" i="1"/>
  <c r="F231" i="1"/>
  <c r="L231" i="1" s="1"/>
  <c r="E231" i="1"/>
  <c r="K231" i="1" s="1"/>
  <c r="L230" i="1"/>
  <c r="K230" i="1"/>
  <c r="J230" i="1"/>
  <c r="I230" i="1"/>
  <c r="H229" i="1"/>
  <c r="G229" i="1"/>
  <c r="J229" i="1" s="1"/>
  <c r="F229" i="1"/>
  <c r="L229" i="1" s="1"/>
  <c r="E229" i="1"/>
  <c r="K229" i="1" s="1"/>
  <c r="L228" i="1"/>
  <c r="K228" i="1"/>
  <c r="J228" i="1"/>
  <c r="I228" i="1"/>
  <c r="H227" i="1"/>
  <c r="G227" i="1"/>
  <c r="F227" i="1"/>
  <c r="L227" i="1" s="1"/>
  <c r="E227" i="1"/>
  <c r="K227" i="1" s="1"/>
  <c r="L226" i="1"/>
  <c r="K226" i="1"/>
  <c r="J226" i="1"/>
  <c r="I226" i="1"/>
  <c r="L225" i="1"/>
  <c r="K225" i="1"/>
  <c r="J225" i="1"/>
  <c r="I225" i="1"/>
  <c r="L224" i="1"/>
  <c r="K224" i="1"/>
  <c r="J224" i="1"/>
  <c r="I224" i="1"/>
  <c r="L223" i="1"/>
  <c r="K223" i="1"/>
  <c r="J223" i="1"/>
  <c r="I223" i="1"/>
  <c r="L222" i="1"/>
  <c r="K222" i="1"/>
  <c r="J222" i="1"/>
  <c r="I222" i="1"/>
  <c r="L221" i="1"/>
  <c r="K221" i="1"/>
  <c r="J221" i="1"/>
  <c r="I221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H217" i="1"/>
  <c r="G217" i="1"/>
  <c r="F217" i="1"/>
  <c r="L217" i="1" s="1"/>
  <c r="E217" i="1"/>
  <c r="K217" i="1" s="1"/>
  <c r="H216" i="1"/>
  <c r="L215" i="1"/>
  <c r="K215" i="1"/>
  <c r="J215" i="1"/>
  <c r="I215" i="1"/>
  <c r="H214" i="1"/>
  <c r="G214" i="1"/>
  <c r="J214" i="1" s="1"/>
  <c r="F214" i="1"/>
  <c r="L214" i="1" s="1"/>
  <c r="E214" i="1"/>
  <c r="K214" i="1" s="1"/>
  <c r="L213" i="1"/>
  <c r="K213" i="1"/>
  <c r="J213" i="1"/>
  <c r="I213" i="1"/>
  <c r="H212" i="1"/>
  <c r="G212" i="1"/>
  <c r="J212" i="1" s="1"/>
  <c r="F212" i="1"/>
  <c r="L212" i="1" s="1"/>
  <c r="E212" i="1"/>
  <c r="K212" i="1" s="1"/>
  <c r="L211" i="1"/>
  <c r="K211" i="1"/>
  <c r="J211" i="1"/>
  <c r="I211" i="1"/>
  <c r="H210" i="1"/>
  <c r="G210" i="1"/>
  <c r="J210" i="1" s="1"/>
  <c r="F210" i="1"/>
  <c r="L210" i="1" s="1"/>
  <c r="E210" i="1"/>
  <c r="K210" i="1" s="1"/>
  <c r="L209" i="1"/>
  <c r="K209" i="1"/>
  <c r="J209" i="1"/>
  <c r="I209" i="1"/>
  <c r="H208" i="1"/>
  <c r="G208" i="1"/>
  <c r="F208" i="1"/>
  <c r="L208" i="1" s="1"/>
  <c r="E208" i="1"/>
  <c r="K208" i="1" s="1"/>
  <c r="L207" i="1"/>
  <c r="K207" i="1"/>
  <c r="J207" i="1"/>
  <c r="I207" i="1"/>
  <c r="L206" i="1"/>
  <c r="H206" i="1"/>
  <c r="G206" i="1"/>
  <c r="F206" i="1"/>
  <c r="J206" i="1" s="1"/>
  <c r="E206" i="1"/>
  <c r="K206" i="1" s="1"/>
  <c r="L205" i="1"/>
  <c r="K205" i="1"/>
  <c r="J205" i="1"/>
  <c r="I205" i="1"/>
  <c r="H204" i="1"/>
  <c r="G204" i="1"/>
  <c r="F204" i="1"/>
  <c r="L204" i="1" s="1"/>
  <c r="E204" i="1"/>
  <c r="K204" i="1" s="1"/>
  <c r="L203" i="1"/>
  <c r="K203" i="1"/>
  <c r="J203" i="1"/>
  <c r="I203" i="1"/>
  <c r="L202" i="1"/>
  <c r="K202" i="1"/>
  <c r="J202" i="1"/>
  <c r="I202" i="1"/>
  <c r="H201" i="1"/>
  <c r="G201" i="1"/>
  <c r="F201" i="1"/>
  <c r="L201" i="1" s="1"/>
  <c r="E201" i="1"/>
  <c r="K201" i="1" s="1"/>
  <c r="L200" i="1"/>
  <c r="K200" i="1"/>
  <c r="J200" i="1"/>
  <c r="I200" i="1"/>
  <c r="L199" i="1"/>
  <c r="K199" i="1"/>
  <c r="J199" i="1"/>
  <c r="I199" i="1"/>
  <c r="L198" i="1"/>
  <c r="K198" i="1"/>
  <c r="J198" i="1"/>
  <c r="I198" i="1"/>
  <c r="L197" i="1"/>
  <c r="K197" i="1"/>
  <c r="J197" i="1"/>
  <c r="I197" i="1"/>
  <c r="L196" i="1"/>
  <c r="K196" i="1"/>
  <c r="J196" i="1"/>
  <c r="I196" i="1"/>
  <c r="H195" i="1"/>
  <c r="G195" i="1"/>
  <c r="F195" i="1"/>
  <c r="E195" i="1"/>
  <c r="K195" i="1" s="1"/>
  <c r="L194" i="1"/>
  <c r="K194" i="1"/>
  <c r="J194" i="1"/>
  <c r="I194" i="1"/>
  <c r="H193" i="1"/>
  <c r="G193" i="1"/>
  <c r="I193" i="1" s="1"/>
  <c r="F193" i="1"/>
  <c r="L193" i="1" s="1"/>
  <c r="E193" i="1"/>
  <c r="K193" i="1" s="1"/>
  <c r="L192" i="1"/>
  <c r="K192" i="1"/>
  <c r="J192" i="1"/>
  <c r="I192" i="1"/>
  <c r="L191" i="1"/>
  <c r="K191" i="1"/>
  <c r="J191" i="1"/>
  <c r="I191" i="1"/>
  <c r="H190" i="1"/>
  <c r="G190" i="1"/>
  <c r="F190" i="1"/>
  <c r="L190" i="1" s="1"/>
  <c r="E190" i="1"/>
  <c r="K190" i="1" s="1"/>
  <c r="L189" i="1"/>
  <c r="K189" i="1"/>
  <c r="J189" i="1"/>
  <c r="I189" i="1"/>
  <c r="L188" i="1"/>
  <c r="K188" i="1"/>
  <c r="J188" i="1"/>
  <c r="I188" i="1"/>
  <c r="H187" i="1"/>
  <c r="G187" i="1"/>
  <c r="F187" i="1"/>
  <c r="L187" i="1" s="1"/>
  <c r="E187" i="1"/>
  <c r="K187" i="1" s="1"/>
  <c r="L186" i="1"/>
  <c r="K186" i="1"/>
  <c r="J186" i="1"/>
  <c r="I186" i="1"/>
  <c r="L185" i="1"/>
  <c r="K185" i="1"/>
  <c r="J185" i="1"/>
  <c r="I185" i="1"/>
  <c r="L184" i="1"/>
  <c r="K184" i="1"/>
  <c r="J184" i="1"/>
  <c r="I184" i="1"/>
  <c r="H183" i="1"/>
  <c r="G183" i="1"/>
  <c r="F183" i="1"/>
  <c r="L183" i="1" s="1"/>
  <c r="E183" i="1"/>
  <c r="L182" i="1"/>
  <c r="K182" i="1"/>
  <c r="J182" i="1"/>
  <c r="I182" i="1"/>
  <c r="L181" i="1"/>
  <c r="K181" i="1"/>
  <c r="J181" i="1"/>
  <c r="I181" i="1"/>
  <c r="L180" i="1"/>
  <c r="K180" i="1"/>
  <c r="J180" i="1"/>
  <c r="I180" i="1"/>
  <c r="H179" i="1"/>
  <c r="G179" i="1"/>
  <c r="F179" i="1"/>
  <c r="E179" i="1"/>
  <c r="K179" i="1" s="1"/>
  <c r="L178" i="1"/>
  <c r="K178" i="1"/>
  <c r="J178" i="1"/>
  <c r="I178" i="1"/>
  <c r="L177" i="1"/>
  <c r="K177" i="1"/>
  <c r="J177" i="1"/>
  <c r="I177" i="1"/>
  <c r="L176" i="1"/>
  <c r="K176" i="1"/>
  <c r="J176" i="1"/>
  <c r="I176" i="1"/>
  <c r="H175" i="1"/>
  <c r="G175" i="1"/>
  <c r="F175" i="1"/>
  <c r="J175" i="1" s="1"/>
  <c r="E175" i="1"/>
  <c r="L174" i="1"/>
  <c r="K174" i="1"/>
  <c r="J174" i="1"/>
  <c r="I174" i="1"/>
  <c r="L173" i="1"/>
  <c r="K173" i="1"/>
  <c r="J173" i="1"/>
  <c r="I173" i="1"/>
  <c r="L172" i="1"/>
  <c r="K172" i="1"/>
  <c r="J172" i="1"/>
  <c r="I172" i="1"/>
  <c r="H171" i="1"/>
  <c r="G171" i="1"/>
  <c r="F171" i="1"/>
  <c r="J171" i="1" s="1"/>
  <c r="E171" i="1"/>
  <c r="L170" i="1"/>
  <c r="K170" i="1"/>
  <c r="J170" i="1"/>
  <c r="I170" i="1"/>
  <c r="L169" i="1"/>
  <c r="K169" i="1"/>
  <c r="J169" i="1"/>
  <c r="I169" i="1"/>
  <c r="H168" i="1"/>
  <c r="G168" i="1"/>
  <c r="F168" i="1"/>
  <c r="J168" i="1" s="1"/>
  <c r="E168" i="1"/>
  <c r="L167" i="1"/>
  <c r="K167" i="1"/>
  <c r="J167" i="1"/>
  <c r="I167" i="1"/>
  <c r="L166" i="1"/>
  <c r="K166" i="1"/>
  <c r="J166" i="1"/>
  <c r="I166" i="1"/>
  <c r="H165" i="1"/>
  <c r="G165" i="1"/>
  <c r="F165" i="1"/>
  <c r="E165" i="1"/>
  <c r="L164" i="1"/>
  <c r="K164" i="1"/>
  <c r="J164" i="1"/>
  <c r="I164" i="1"/>
  <c r="L163" i="1"/>
  <c r="K163" i="1"/>
  <c r="J163" i="1"/>
  <c r="I163" i="1"/>
  <c r="H162" i="1"/>
  <c r="G162" i="1"/>
  <c r="F162" i="1"/>
  <c r="L162" i="1" s="1"/>
  <c r="E162" i="1"/>
  <c r="K162" i="1" s="1"/>
  <c r="L161" i="1"/>
  <c r="K161" i="1"/>
  <c r="J161" i="1"/>
  <c r="I161" i="1"/>
  <c r="L160" i="1"/>
  <c r="K160" i="1"/>
  <c r="J160" i="1"/>
  <c r="I160" i="1"/>
  <c r="L159" i="1"/>
  <c r="K159" i="1"/>
  <c r="J159" i="1"/>
  <c r="I159" i="1"/>
  <c r="H158" i="1"/>
  <c r="G158" i="1"/>
  <c r="F158" i="1"/>
  <c r="L158" i="1" s="1"/>
  <c r="E158" i="1"/>
  <c r="K158" i="1" s="1"/>
  <c r="L157" i="1"/>
  <c r="K157" i="1"/>
  <c r="J157" i="1"/>
  <c r="I157" i="1"/>
  <c r="L156" i="1"/>
  <c r="K156" i="1"/>
  <c r="J156" i="1"/>
  <c r="I156" i="1"/>
  <c r="H155" i="1"/>
  <c r="G155" i="1"/>
  <c r="F155" i="1"/>
  <c r="L155" i="1" s="1"/>
  <c r="E155" i="1"/>
  <c r="K155" i="1" s="1"/>
  <c r="L154" i="1"/>
  <c r="K154" i="1"/>
  <c r="J154" i="1"/>
  <c r="I154" i="1"/>
  <c r="L153" i="1"/>
  <c r="K153" i="1"/>
  <c r="J153" i="1"/>
  <c r="I153" i="1"/>
  <c r="L152" i="1"/>
  <c r="K152" i="1"/>
  <c r="J152" i="1"/>
  <c r="I152" i="1"/>
  <c r="H151" i="1"/>
  <c r="G151" i="1"/>
  <c r="F151" i="1"/>
  <c r="L151" i="1" s="1"/>
  <c r="E151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4" i="1"/>
  <c r="K144" i="1"/>
  <c r="J144" i="1"/>
  <c r="I144" i="1"/>
  <c r="H143" i="1"/>
  <c r="G143" i="1"/>
  <c r="F143" i="1"/>
  <c r="E143" i="1"/>
  <c r="K143" i="1" s="1"/>
  <c r="L142" i="1"/>
  <c r="K142" i="1"/>
  <c r="J142" i="1"/>
  <c r="I142" i="1"/>
  <c r="J141" i="1"/>
  <c r="H141" i="1"/>
  <c r="G141" i="1"/>
  <c r="F141" i="1"/>
  <c r="L141" i="1" s="1"/>
  <c r="E141" i="1"/>
  <c r="K141" i="1" s="1"/>
  <c r="L140" i="1"/>
  <c r="K140" i="1"/>
  <c r="J140" i="1"/>
  <c r="I140" i="1"/>
  <c r="J139" i="1"/>
  <c r="H139" i="1"/>
  <c r="G139" i="1"/>
  <c r="F139" i="1"/>
  <c r="L139" i="1" s="1"/>
  <c r="E139" i="1"/>
  <c r="L138" i="1"/>
  <c r="K138" i="1"/>
  <c r="J138" i="1"/>
  <c r="I138" i="1"/>
  <c r="L137" i="1"/>
  <c r="K137" i="1"/>
  <c r="J137" i="1"/>
  <c r="I137" i="1"/>
  <c r="H136" i="1"/>
  <c r="G136" i="1"/>
  <c r="F136" i="1"/>
  <c r="L136" i="1" s="1"/>
  <c r="E136" i="1"/>
  <c r="K136" i="1" s="1"/>
  <c r="L135" i="1"/>
  <c r="K135" i="1"/>
  <c r="J135" i="1"/>
  <c r="I135" i="1"/>
  <c r="L134" i="1"/>
  <c r="K134" i="1"/>
  <c r="J134" i="1"/>
  <c r="I134" i="1"/>
  <c r="H133" i="1"/>
  <c r="G133" i="1"/>
  <c r="F133" i="1"/>
  <c r="L133" i="1" s="1"/>
  <c r="E133" i="1"/>
  <c r="L132" i="1"/>
  <c r="K132" i="1"/>
  <c r="J132" i="1"/>
  <c r="I132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8" i="1"/>
  <c r="K128" i="1"/>
  <c r="J128" i="1"/>
  <c r="I128" i="1"/>
  <c r="H127" i="1"/>
  <c r="G127" i="1"/>
  <c r="F127" i="1"/>
  <c r="L127" i="1" s="1"/>
  <c r="E127" i="1"/>
  <c r="K127" i="1" s="1"/>
  <c r="L126" i="1"/>
  <c r="K126" i="1"/>
  <c r="J126" i="1"/>
  <c r="I126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H120" i="1"/>
  <c r="G120" i="1"/>
  <c r="F120" i="1"/>
  <c r="L120" i="1" s="1"/>
  <c r="E120" i="1"/>
  <c r="K120" i="1" s="1"/>
  <c r="H119" i="1"/>
  <c r="L118" i="1"/>
  <c r="K118" i="1"/>
  <c r="J118" i="1"/>
  <c r="I118" i="1"/>
  <c r="H117" i="1"/>
  <c r="G117" i="1"/>
  <c r="J117" i="1" s="1"/>
  <c r="F117" i="1"/>
  <c r="L117" i="1" s="1"/>
  <c r="E117" i="1"/>
  <c r="K117" i="1" s="1"/>
  <c r="L116" i="1"/>
  <c r="K116" i="1"/>
  <c r="J116" i="1"/>
  <c r="I116" i="1"/>
  <c r="H115" i="1"/>
  <c r="H87" i="1" s="1"/>
  <c r="G115" i="1"/>
  <c r="F115" i="1"/>
  <c r="L115" i="1" s="1"/>
  <c r="E115" i="1"/>
  <c r="K115" i="1" s="1"/>
  <c r="L114" i="1"/>
  <c r="K114" i="1"/>
  <c r="J114" i="1"/>
  <c r="I114" i="1"/>
  <c r="J113" i="1"/>
  <c r="H113" i="1"/>
  <c r="G113" i="1"/>
  <c r="F113" i="1"/>
  <c r="L113" i="1" s="1"/>
  <c r="E113" i="1"/>
  <c r="L112" i="1"/>
  <c r="K112" i="1"/>
  <c r="J112" i="1"/>
  <c r="I112" i="1"/>
  <c r="L111" i="1"/>
  <c r="K111" i="1"/>
  <c r="J111" i="1"/>
  <c r="I111" i="1"/>
  <c r="H110" i="1"/>
  <c r="G110" i="1"/>
  <c r="F110" i="1"/>
  <c r="L110" i="1" s="1"/>
  <c r="E110" i="1"/>
  <c r="K110" i="1" s="1"/>
  <c r="L109" i="1"/>
  <c r="K109" i="1"/>
  <c r="J109" i="1"/>
  <c r="I109" i="1"/>
  <c r="H108" i="1"/>
  <c r="G108" i="1"/>
  <c r="F108" i="1"/>
  <c r="L108" i="1" s="1"/>
  <c r="E108" i="1"/>
  <c r="K108" i="1" s="1"/>
  <c r="L107" i="1"/>
  <c r="K107" i="1"/>
  <c r="J107" i="1"/>
  <c r="I107" i="1"/>
  <c r="H106" i="1"/>
  <c r="G106" i="1"/>
  <c r="J106" i="1" s="1"/>
  <c r="F106" i="1"/>
  <c r="L106" i="1" s="1"/>
  <c r="E106" i="1"/>
  <c r="K106" i="1" s="1"/>
  <c r="L105" i="1"/>
  <c r="K105" i="1"/>
  <c r="J105" i="1"/>
  <c r="I105" i="1"/>
  <c r="H104" i="1"/>
  <c r="G104" i="1"/>
  <c r="F104" i="1"/>
  <c r="L104" i="1" s="1"/>
  <c r="E104" i="1"/>
  <c r="K104" i="1" s="1"/>
  <c r="L103" i="1"/>
  <c r="K103" i="1"/>
  <c r="J103" i="1"/>
  <c r="I103" i="1"/>
  <c r="H102" i="1"/>
  <c r="G102" i="1"/>
  <c r="J102" i="1" s="1"/>
  <c r="F102" i="1"/>
  <c r="L102" i="1" s="1"/>
  <c r="E102" i="1"/>
  <c r="K102" i="1" s="1"/>
  <c r="L101" i="1"/>
  <c r="K101" i="1"/>
  <c r="J101" i="1"/>
  <c r="I101" i="1"/>
  <c r="H100" i="1"/>
  <c r="G100" i="1"/>
  <c r="J100" i="1" s="1"/>
  <c r="F100" i="1"/>
  <c r="L100" i="1" s="1"/>
  <c r="E100" i="1"/>
  <c r="K100" i="1" s="1"/>
  <c r="L99" i="1"/>
  <c r="K99" i="1"/>
  <c r="J99" i="1"/>
  <c r="I99" i="1"/>
  <c r="H98" i="1"/>
  <c r="G98" i="1"/>
  <c r="J98" i="1" s="1"/>
  <c r="F98" i="1"/>
  <c r="L98" i="1" s="1"/>
  <c r="E98" i="1"/>
  <c r="K98" i="1" s="1"/>
  <c r="L97" i="1"/>
  <c r="K97" i="1"/>
  <c r="J97" i="1"/>
  <c r="I97" i="1"/>
  <c r="H96" i="1"/>
  <c r="G96" i="1"/>
  <c r="J96" i="1" s="1"/>
  <c r="F96" i="1"/>
  <c r="L96" i="1" s="1"/>
  <c r="E96" i="1"/>
  <c r="K96" i="1" s="1"/>
  <c r="L95" i="1"/>
  <c r="K95" i="1"/>
  <c r="J95" i="1"/>
  <c r="I95" i="1"/>
  <c r="H94" i="1"/>
  <c r="G94" i="1"/>
  <c r="J94" i="1" s="1"/>
  <c r="F94" i="1"/>
  <c r="L94" i="1" s="1"/>
  <c r="E94" i="1"/>
  <c r="K94" i="1" s="1"/>
  <c r="L93" i="1"/>
  <c r="K93" i="1"/>
  <c r="J93" i="1"/>
  <c r="I93" i="1"/>
  <c r="H92" i="1"/>
  <c r="G92" i="1"/>
  <c r="J92" i="1" s="1"/>
  <c r="F92" i="1"/>
  <c r="L92" i="1" s="1"/>
  <c r="E92" i="1"/>
  <c r="K92" i="1" s="1"/>
  <c r="L91" i="1"/>
  <c r="K91" i="1"/>
  <c r="J91" i="1"/>
  <c r="I91" i="1"/>
  <c r="H90" i="1"/>
  <c r="G90" i="1"/>
  <c r="J90" i="1" s="1"/>
  <c r="F90" i="1"/>
  <c r="L90" i="1" s="1"/>
  <c r="E90" i="1"/>
  <c r="K90" i="1" s="1"/>
  <c r="L89" i="1"/>
  <c r="K89" i="1"/>
  <c r="J89" i="1"/>
  <c r="I89" i="1"/>
  <c r="H88" i="1"/>
  <c r="G88" i="1"/>
  <c r="J88" i="1" s="1"/>
  <c r="F88" i="1"/>
  <c r="L88" i="1" s="1"/>
  <c r="E88" i="1"/>
  <c r="K88" i="1" s="1"/>
  <c r="L86" i="1"/>
  <c r="K86" i="1"/>
  <c r="J86" i="1"/>
  <c r="I86" i="1"/>
  <c r="H85" i="1"/>
  <c r="G85" i="1"/>
  <c r="J85" i="1" s="1"/>
  <c r="F85" i="1"/>
  <c r="L85" i="1" s="1"/>
  <c r="E85" i="1"/>
  <c r="K85" i="1" s="1"/>
  <c r="L84" i="1"/>
  <c r="K84" i="1"/>
  <c r="J84" i="1"/>
  <c r="I84" i="1"/>
  <c r="H83" i="1"/>
  <c r="G83" i="1"/>
  <c r="J83" i="1" s="1"/>
  <c r="F83" i="1"/>
  <c r="L83" i="1" s="1"/>
  <c r="E83" i="1"/>
  <c r="K83" i="1" s="1"/>
  <c r="H82" i="1"/>
  <c r="L82" i="1" s="1"/>
  <c r="F82" i="1"/>
  <c r="L81" i="1"/>
  <c r="K81" i="1"/>
  <c r="J81" i="1"/>
  <c r="I81" i="1"/>
  <c r="J80" i="1"/>
  <c r="H80" i="1"/>
  <c r="G80" i="1"/>
  <c r="F80" i="1"/>
  <c r="L80" i="1" s="1"/>
  <c r="E80" i="1"/>
  <c r="K80" i="1" s="1"/>
  <c r="L79" i="1"/>
  <c r="K79" i="1"/>
  <c r="J79" i="1"/>
  <c r="I79" i="1"/>
  <c r="L78" i="1"/>
  <c r="K78" i="1"/>
  <c r="J78" i="1"/>
  <c r="I78" i="1"/>
  <c r="L77" i="1"/>
  <c r="K77" i="1"/>
  <c r="J77" i="1"/>
  <c r="I77" i="1"/>
  <c r="L76" i="1"/>
  <c r="K76" i="1"/>
  <c r="J76" i="1"/>
  <c r="I76" i="1"/>
  <c r="H75" i="1"/>
  <c r="G75" i="1"/>
  <c r="F75" i="1"/>
  <c r="L75" i="1" s="1"/>
  <c r="E75" i="1"/>
  <c r="L74" i="1"/>
  <c r="K74" i="1"/>
  <c r="J74" i="1"/>
  <c r="I74" i="1"/>
  <c r="L73" i="1"/>
  <c r="K73" i="1"/>
  <c r="J73" i="1"/>
  <c r="I73" i="1"/>
  <c r="L72" i="1"/>
  <c r="K72" i="1"/>
  <c r="J72" i="1"/>
  <c r="I72" i="1"/>
  <c r="L71" i="1"/>
  <c r="K71" i="1"/>
  <c r="J71" i="1"/>
  <c r="I71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64" i="1"/>
  <c r="K64" i="1"/>
  <c r="J64" i="1"/>
  <c r="I64" i="1"/>
  <c r="L63" i="1"/>
  <c r="K63" i="1"/>
  <c r="J63" i="1"/>
  <c r="I63" i="1"/>
  <c r="L62" i="1"/>
  <c r="K62" i="1"/>
  <c r="J62" i="1"/>
  <c r="I62" i="1"/>
  <c r="L61" i="1"/>
  <c r="K61" i="1"/>
  <c r="J61" i="1"/>
  <c r="I61" i="1"/>
  <c r="L60" i="1"/>
  <c r="K60" i="1"/>
  <c r="J60" i="1"/>
  <c r="I60" i="1"/>
  <c r="L59" i="1"/>
  <c r="K59" i="1"/>
  <c r="J59" i="1"/>
  <c r="I59" i="1"/>
  <c r="L58" i="1"/>
  <c r="K58" i="1"/>
  <c r="J58" i="1"/>
  <c r="I58" i="1"/>
  <c r="L57" i="1"/>
  <c r="K57" i="1"/>
  <c r="J57" i="1"/>
  <c r="I57" i="1"/>
  <c r="L56" i="1"/>
  <c r="K56" i="1"/>
  <c r="J56" i="1"/>
  <c r="I56" i="1"/>
  <c r="H55" i="1"/>
  <c r="G55" i="1"/>
  <c r="F55" i="1"/>
  <c r="L55" i="1" s="1"/>
  <c r="E55" i="1"/>
  <c r="L54" i="1"/>
  <c r="K54" i="1"/>
  <c r="J54" i="1"/>
  <c r="I54" i="1"/>
  <c r="L53" i="1"/>
  <c r="K53" i="1"/>
  <c r="J53" i="1"/>
  <c r="I53" i="1"/>
  <c r="H52" i="1"/>
  <c r="G52" i="1"/>
  <c r="F52" i="1"/>
  <c r="L52" i="1" s="1"/>
  <c r="E52" i="1"/>
  <c r="K52" i="1" s="1"/>
  <c r="L51" i="1"/>
  <c r="K51" i="1"/>
  <c r="J51" i="1"/>
  <c r="I51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5" i="1"/>
  <c r="K45" i="1"/>
  <c r="J45" i="1"/>
  <c r="I45" i="1"/>
  <c r="L44" i="1"/>
  <c r="K44" i="1"/>
  <c r="J44" i="1"/>
  <c r="I44" i="1"/>
  <c r="H43" i="1"/>
  <c r="G43" i="1"/>
  <c r="F43" i="1"/>
  <c r="L43" i="1" s="1"/>
  <c r="E43" i="1"/>
  <c r="K43" i="1" s="1"/>
  <c r="L42" i="1"/>
  <c r="K42" i="1"/>
  <c r="J42" i="1"/>
  <c r="I42" i="1"/>
  <c r="L41" i="1"/>
  <c r="K41" i="1"/>
  <c r="J41" i="1"/>
  <c r="I41" i="1"/>
  <c r="L40" i="1"/>
  <c r="K40" i="1"/>
  <c r="J40" i="1"/>
  <c r="I40" i="1"/>
  <c r="L39" i="1"/>
  <c r="K39" i="1"/>
  <c r="J39" i="1"/>
  <c r="I39" i="1"/>
  <c r="L38" i="1"/>
  <c r="K38" i="1"/>
  <c r="J38" i="1"/>
  <c r="I38" i="1"/>
  <c r="L37" i="1"/>
  <c r="K37" i="1"/>
  <c r="J37" i="1"/>
  <c r="I37" i="1"/>
  <c r="H36" i="1"/>
  <c r="G36" i="1"/>
  <c r="F36" i="1"/>
  <c r="L36" i="1" s="1"/>
  <c r="E36" i="1"/>
  <c r="K36" i="1" s="1"/>
  <c r="L35" i="1"/>
  <c r="K35" i="1"/>
  <c r="J35" i="1"/>
  <c r="I35" i="1"/>
  <c r="H34" i="1"/>
  <c r="G34" i="1"/>
  <c r="J34" i="1" s="1"/>
  <c r="F34" i="1"/>
  <c r="L34" i="1" s="1"/>
  <c r="E34" i="1"/>
  <c r="K34" i="1" s="1"/>
  <c r="L33" i="1"/>
  <c r="K33" i="1"/>
  <c r="J33" i="1"/>
  <c r="I33" i="1"/>
  <c r="L32" i="1"/>
  <c r="K32" i="1"/>
  <c r="J32" i="1"/>
  <c r="I32" i="1"/>
  <c r="L31" i="1"/>
  <c r="K31" i="1"/>
  <c r="J31" i="1"/>
  <c r="I31" i="1"/>
  <c r="H30" i="1"/>
  <c r="G30" i="1"/>
  <c r="F30" i="1"/>
  <c r="J30" i="1" s="1"/>
  <c r="E30" i="1"/>
  <c r="L29" i="1"/>
  <c r="K29" i="1"/>
  <c r="J29" i="1"/>
  <c r="I29" i="1"/>
  <c r="L28" i="1"/>
  <c r="K28" i="1"/>
  <c r="J28" i="1"/>
  <c r="I28" i="1"/>
  <c r="L27" i="1"/>
  <c r="K27" i="1"/>
  <c r="J27" i="1"/>
  <c r="I27" i="1"/>
  <c r="L26" i="1"/>
  <c r="K26" i="1"/>
  <c r="J26" i="1"/>
  <c r="I26" i="1"/>
  <c r="H25" i="1"/>
  <c r="G25" i="1"/>
  <c r="F25" i="1"/>
  <c r="L25" i="1" s="1"/>
  <c r="E25" i="1"/>
  <c r="L24" i="1"/>
  <c r="K24" i="1"/>
  <c r="J24" i="1"/>
  <c r="I24" i="1"/>
  <c r="L23" i="1"/>
  <c r="K23" i="1"/>
  <c r="J23" i="1"/>
  <c r="I23" i="1"/>
  <c r="L22" i="1"/>
  <c r="K22" i="1"/>
  <c r="J22" i="1"/>
  <c r="I22" i="1"/>
  <c r="L21" i="1"/>
  <c r="K21" i="1"/>
  <c r="J21" i="1"/>
  <c r="I21" i="1"/>
  <c r="H20" i="1"/>
  <c r="G20" i="1"/>
  <c r="F20" i="1"/>
  <c r="J20" i="1" s="1"/>
  <c r="E20" i="1"/>
  <c r="L19" i="1"/>
  <c r="K19" i="1"/>
  <c r="J19" i="1"/>
  <c r="I19" i="1"/>
  <c r="L18" i="1"/>
  <c r="K18" i="1"/>
  <c r="J18" i="1"/>
  <c r="I18" i="1"/>
  <c r="L17" i="1"/>
  <c r="K17" i="1"/>
  <c r="J17" i="1"/>
  <c r="I17" i="1"/>
  <c r="L16" i="1"/>
  <c r="K16" i="1"/>
  <c r="J16" i="1"/>
  <c r="I16" i="1"/>
  <c r="L15" i="1"/>
  <c r="K15" i="1"/>
  <c r="J15" i="1"/>
  <c r="I15" i="1"/>
  <c r="L14" i="1"/>
  <c r="K14" i="1"/>
  <c r="J14" i="1"/>
  <c r="I14" i="1"/>
  <c r="L13" i="1"/>
  <c r="K13" i="1"/>
  <c r="J13" i="1"/>
  <c r="I13" i="1"/>
  <c r="L12" i="1"/>
  <c r="K12" i="1"/>
  <c r="J12" i="1"/>
  <c r="I12" i="1"/>
  <c r="L11" i="1"/>
  <c r="K11" i="1"/>
  <c r="J11" i="1"/>
  <c r="I11" i="1"/>
  <c r="L10" i="1"/>
  <c r="K10" i="1"/>
  <c r="J10" i="1"/>
  <c r="I10" i="1"/>
  <c r="L9" i="1"/>
  <c r="K9" i="1"/>
  <c r="J9" i="1"/>
  <c r="I9" i="1"/>
  <c r="L8" i="1"/>
  <c r="K8" i="1"/>
  <c r="J8" i="1"/>
  <c r="I8" i="1"/>
  <c r="L7" i="1"/>
  <c r="K7" i="1"/>
  <c r="J7" i="1"/>
  <c r="I7" i="1"/>
  <c r="L6" i="1"/>
  <c r="K6" i="1"/>
  <c r="J6" i="1"/>
  <c r="I6" i="1"/>
  <c r="L5" i="1"/>
  <c r="K5" i="1"/>
  <c r="J5" i="1"/>
  <c r="I5" i="1"/>
  <c r="H4" i="1"/>
  <c r="G4" i="1"/>
  <c r="F4" i="1"/>
  <c r="E4" i="1"/>
  <c r="I1927" i="1" l="1"/>
  <c r="G1893" i="1"/>
  <c r="J1927" i="1"/>
  <c r="I1925" i="1"/>
  <c r="J1922" i="1"/>
  <c r="I1922" i="1"/>
  <c r="J1918" i="1"/>
  <c r="I1918" i="1"/>
  <c r="J1914" i="1"/>
  <c r="I1914" i="1"/>
  <c r="J1908" i="1"/>
  <c r="I1908" i="1"/>
  <c r="J1904" i="1"/>
  <c r="I1904" i="1"/>
  <c r="J1899" i="1"/>
  <c r="I1899" i="1"/>
  <c r="F1893" i="1"/>
  <c r="L1893" i="1" s="1"/>
  <c r="J1894" i="1"/>
  <c r="I1894" i="1"/>
  <c r="E1893" i="1"/>
  <c r="I1891" i="1"/>
  <c r="I1888" i="1"/>
  <c r="J1888" i="1"/>
  <c r="J1884" i="1"/>
  <c r="I1884" i="1"/>
  <c r="I1882" i="1"/>
  <c r="J1876" i="1"/>
  <c r="I1876" i="1"/>
  <c r="J1872" i="1"/>
  <c r="I1872" i="1"/>
  <c r="J1869" i="1"/>
  <c r="I1869" i="1"/>
  <c r="L1864" i="1"/>
  <c r="J1864" i="1"/>
  <c r="J1865" i="1"/>
  <c r="I1865" i="1"/>
  <c r="E1864" i="1"/>
  <c r="I1862" i="1"/>
  <c r="I1860" i="1"/>
  <c r="G1834" i="1"/>
  <c r="I1858" i="1"/>
  <c r="J1855" i="1"/>
  <c r="I1855" i="1"/>
  <c r="J1852" i="1"/>
  <c r="I1852" i="1"/>
  <c r="J1847" i="1"/>
  <c r="I1847" i="1"/>
  <c r="I1845" i="1"/>
  <c r="J1842" i="1"/>
  <c r="I1842" i="1"/>
  <c r="J1839" i="1"/>
  <c r="I1839" i="1"/>
  <c r="F1834" i="1"/>
  <c r="E1834" i="1"/>
  <c r="J1835" i="1"/>
  <c r="I1835" i="1"/>
  <c r="J1831" i="1"/>
  <c r="I1831" i="1"/>
  <c r="J1828" i="1"/>
  <c r="I1828" i="1"/>
  <c r="I1826" i="1"/>
  <c r="J1822" i="1"/>
  <c r="I1822" i="1"/>
  <c r="J1819" i="1"/>
  <c r="I1819" i="1"/>
  <c r="J1813" i="1"/>
  <c r="I1813" i="1"/>
  <c r="J1809" i="1"/>
  <c r="I1809" i="1"/>
  <c r="J1805" i="1"/>
  <c r="I1805" i="1"/>
  <c r="F1800" i="1"/>
  <c r="J1801" i="1"/>
  <c r="I1801" i="1"/>
  <c r="E1800" i="1"/>
  <c r="I1798" i="1"/>
  <c r="J1795" i="1"/>
  <c r="I1795" i="1"/>
  <c r="J1793" i="1"/>
  <c r="I1793" i="1"/>
  <c r="J1791" i="1"/>
  <c r="I1791" i="1"/>
  <c r="J1788" i="1"/>
  <c r="K1788" i="1"/>
  <c r="I1788" i="1"/>
  <c r="J1784" i="1"/>
  <c r="I1784" i="1"/>
  <c r="J1780" i="1"/>
  <c r="I1780" i="1"/>
  <c r="J1774" i="1"/>
  <c r="I1774" i="1"/>
  <c r="J1769" i="1"/>
  <c r="I1769" i="1"/>
  <c r="J1764" i="1"/>
  <c r="I1764" i="1"/>
  <c r="J1758" i="1"/>
  <c r="J1757" i="1"/>
  <c r="L1757" i="1"/>
  <c r="I1758" i="1"/>
  <c r="E1757" i="1"/>
  <c r="J1754" i="1"/>
  <c r="I1754" i="1"/>
  <c r="I1752" i="1"/>
  <c r="G1723" i="1"/>
  <c r="I1750" i="1"/>
  <c r="J1747" i="1"/>
  <c r="I1747" i="1"/>
  <c r="J1744" i="1"/>
  <c r="I1744" i="1"/>
  <c r="F1723" i="1"/>
  <c r="J1738" i="1"/>
  <c r="I1738" i="1"/>
  <c r="K1736" i="1"/>
  <c r="I1736" i="1"/>
  <c r="J1732" i="1"/>
  <c r="I1732" i="1"/>
  <c r="J1729" i="1"/>
  <c r="I1729" i="1"/>
  <c r="J1724" i="1"/>
  <c r="I1724" i="1"/>
  <c r="E1723" i="1"/>
  <c r="I1721" i="1"/>
  <c r="J1719" i="1"/>
  <c r="I1719" i="1"/>
  <c r="I1717" i="1"/>
  <c r="I1715" i="1"/>
  <c r="J1712" i="1"/>
  <c r="I1712" i="1"/>
  <c r="J1709" i="1"/>
  <c r="I1709" i="1"/>
  <c r="J1705" i="1"/>
  <c r="I1705" i="1"/>
  <c r="J1702" i="1"/>
  <c r="I1702" i="1"/>
  <c r="K1702" i="1"/>
  <c r="J1699" i="1"/>
  <c r="I1695" i="1"/>
  <c r="I1699" i="1"/>
  <c r="J1696" i="1"/>
  <c r="L1696" i="1"/>
  <c r="I1696" i="1"/>
  <c r="K1695" i="1"/>
  <c r="J1695" i="1"/>
  <c r="L1695" i="1"/>
  <c r="I1693" i="1"/>
  <c r="I1691" i="1"/>
  <c r="J1688" i="1"/>
  <c r="I1688" i="1"/>
  <c r="J1685" i="1"/>
  <c r="I1685" i="1"/>
  <c r="J1681" i="1"/>
  <c r="I1681" i="1"/>
  <c r="J1678" i="1"/>
  <c r="I1678" i="1"/>
  <c r="J1675" i="1"/>
  <c r="K1675" i="1"/>
  <c r="I1675" i="1"/>
  <c r="L1670" i="1"/>
  <c r="J1670" i="1"/>
  <c r="J1671" i="1"/>
  <c r="I1671" i="1"/>
  <c r="E1670" i="1"/>
  <c r="I1668" i="1"/>
  <c r="I1666" i="1"/>
  <c r="J1664" i="1"/>
  <c r="I1664" i="1"/>
  <c r="J1660" i="1"/>
  <c r="I1660" i="1"/>
  <c r="J1657" i="1"/>
  <c r="I1657" i="1"/>
  <c r="J1653" i="1"/>
  <c r="I1653" i="1"/>
  <c r="J1650" i="1"/>
  <c r="I1650" i="1"/>
  <c r="J1647" i="1"/>
  <c r="I1647" i="1"/>
  <c r="F1643" i="1"/>
  <c r="L1643" i="1" s="1"/>
  <c r="J1644" i="1"/>
  <c r="G1643" i="1"/>
  <c r="I1644" i="1"/>
  <c r="E1643" i="1"/>
  <c r="I1641" i="1"/>
  <c r="I1639" i="1"/>
  <c r="I1637" i="1"/>
  <c r="J1634" i="1"/>
  <c r="I1634" i="1"/>
  <c r="J1631" i="1"/>
  <c r="I1631" i="1"/>
  <c r="I1629" i="1"/>
  <c r="L1625" i="1"/>
  <c r="J1625" i="1"/>
  <c r="J1626" i="1"/>
  <c r="I1626" i="1"/>
  <c r="E1625" i="1"/>
  <c r="J1623" i="1"/>
  <c r="I1623" i="1"/>
  <c r="I1621" i="1"/>
  <c r="J1617" i="1"/>
  <c r="I1617" i="1"/>
  <c r="J1614" i="1"/>
  <c r="I1614" i="1"/>
  <c r="J1610" i="1"/>
  <c r="I1610" i="1"/>
  <c r="J1607" i="1"/>
  <c r="I1607" i="1"/>
  <c r="J1604" i="1"/>
  <c r="I1604" i="1"/>
  <c r="F1599" i="1"/>
  <c r="L1599" i="1" s="1"/>
  <c r="J1600" i="1"/>
  <c r="G1599" i="1"/>
  <c r="I1600" i="1"/>
  <c r="E1599" i="1"/>
  <c r="K1597" i="1"/>
  <c r="I1597" i="1"/>
  <c r="I1595" i="1"/>
  <c r="J1593" i="1"/>
  <c r="K1591" i="1"/>
  <c r="I1591" i="1"/>
  <c r="J1589" i="1"/>
  <c r="J1586" i="1"/>
  <c r="I1586" i="1"/>
  <c r="J1582" i="1"/>
  <c r="I1582" i="1"/>
  <c r="J1578" i="1"/>
  <c r="I1578" i="1"/>
  <c r="J1574" i="1"/>
  <c r="I1574" i="1"/>
  <c r="F1569" i="1"/>
  <c r="L1569" i="1" s="1"/>
  <c r="J1570" i="1"/>
  <c r="G1569" i="1"/>
  <c r="I1570" i="1"/>
  <c r="E1569" i="1"/>
  <c r="K1567" i="1"/>
  <c r="I1567" i="1"/>
  <c r="I1565" i="1"/>
  <c r="J1562" i="1"/>
  <c r="I1562" i="1"/>
  <c r="J1559" i="1"/>
  <c r="K1559" i="1"/>
  <c r="I1559" i="1"/>
  <c r="J1555" i="1"/>
  <c r="I1555" i="1"/>
  <c r="J1552" i="1"/>
  <c r="I1552" i="1"/>
  <c r="I1546" i="1"/>
  <c r="J1550" i="1"/>
  <c r="I1550" i="1"/>
  <c r="J1547" i="1"/>
  <c r="L1547" i="1"/>
  <c r="I1547" i="1"/>
  <c r="K1546" i="1"/>
  <c r="J1546" i="1"/>
  <c r="L1546" i="1"/>
  <c r="J1543" i="1"/>
  <c r="I1543" i="1"/>
  <c r="I1541" i="1"/>
  <c r="J1538" i="1"/>
  <c r="I1538" i="1"/>
  <c r="I1536" i="1"/>
  <c r="I1534" i="1"/>
  <c r="J1530" i="1"/>
  <c r="I1530" i="1"/>
  <c r="J1527" i="1"/>
  <c r="I1527" i="1"/>
  <c r="J1524" i="1"/>
  <c r="I1524" i="1"/>
  <c r="F1519" i="1"/>
  <c r="J1520" i="1"/>
  <c r="I1520" i="1"/>
  <c r="E1519" i="1"/>
  <c r="J1516" i="1"/>
  <c r="I1516" i="1"/>
  <c r="I1514" i="1"/>
  <c r="J1511" i="1"/>
  <c r="I1511" i="1"/>
  <c r="J1508" i="1"/>
  <c r="I1508" i="1"/>
  <c r="I1506" i="1"/>
  <c r="L1502" i="1"/>
  <c r="J1502" i="1"/>
  <c r="J1503" i="1"/>
  <c r="I1503" i="1"/>
  <c r="E1502" i="1"/>
  <c r="I1500" i="1"/>
  <c r="I1498" i="1"/>
  <c r="J1495" i="1"/>
  <c r="I1495" i="1"/>
  <c r="I1493" i="1"/>
  <c r="K1488" i="1"/>
  <c r="L1488" i="1"/>
  <c r="J1488" i="1"/>
  <c r="I1488" i="1"/>
  <c r="J1485" i="1"/>
  <c r="I1485" i="1"/>
  <c r="J1482" i="1"/>
  <c r="I1482" i="1"/>
  <c r="J1478" i="1"/>
  <c r="J1477" i="1"/>
  <c r="L1477" i="1"/>
  <c r="I1478" i="1"/>
  <c r="E1477" i="1"/>
  <c r="I1475" i="1"/>
  <c r="I1473" i="1"/>
  <c r="K1471" i="1"/>
  <c r="I1471" i="1"/>
  <c r="I1469" i="1"/>
  <c r="J1466" i="1"/>
  <c r="K1466" i="1"/>
  <c r="I1466" i="1"/>
  <c r="J1461" i="1"/>
  <c r="I1461" i="1"/>
  <c r="J1458" i="1"/>
  <c r="I1458" i="1"/>
  <c r="I1456" i="1"/>
  <c r="F1451" i="1"/>
  <c r="L1451" i="1" s="1"/>
  <c r="J1452" i="1"/>
  <c r="G1451" i="1"/>
  <c r="I1452" i="1"/>
  <c r="E1451" i="1"/>
  <c r="J1448" i="1"/>
  <c r="I1448" i="1"/>
  <c r="G1377" i="1"/>
  <c r="I1446" i="1"/>
  <c r="K1444" i="1"/>
  <c r="I1444" i="1"/>
  <c r="J1442" i="1"/>
  <c r="I1442" i="1"/>
  <c r="J1440" i="1"/>
  <c r="I1440" i="1"/>
  <c r="K1436" i="1"/>
  <c r="J1436" i="1"/>
  <c r="I1434" i="1"/>
  <c r="J1431" i="1"/>
  <c r="I1431" i="1"/>
  <c r="L1425" i="1"/>
  <c r="J1425" i="1"/>
  <c r="I1425" i="1"/>
  <c r="J1421" i="1"/>
  <c r="I1421" i="1"/>
  <c r="I1419" i="1"/>
  <c r="J1416" i="1"/>
  <c r="I1416" i="1"/>
  <c r="J1412" i="1"/>
  <c r="I1412" i="1"/>
  <c r="I1410" i="1"/>
  <c r="J1407" i="1"/>
  <c r="I1407" i="1"/>
  <c r="F1377" i="1"/>
  <c r="J1404" i="1"/>
  <c r="I1404" i="1"/>
  <c r="L1400" i="1"/>
  <c r="J1400" i="1"/>
  <c r="I1400" i="1"/>
  <c r="J1398" i="1"/>
  <c r="I1398" i="1"/>
  <c r="J1396" i="1"/>
  <c r="I1396" i="1"/>
  <c r="J1394" i="1"/>
  <c r="I1394" i="1"/>
  <c r="K1392" i="1"/>
  <c r="I1392" i="1"/>
  <c r="H1377" i="1"/>
  <c r="L1390" i="1"/>
  <c r="I1388" i="1"/>
  <c r="K1388" i="1"/>
  <c r="J1386" i="1"/>
  <c r="I1384" i="1"/>
  <c r="J1382" i="1"/>
  <c r="J1380" i="1"/>
  <c r="I1380" i="1"/>
  <c r="K1378" i="1"/>
  <c r="J1378" i="1"/>
  <c r="L1378" i="1"/>
  <c r="I1378" i="1"/>
  <c r="E1377" i="1"/>
  <c r="K1375" i="1"/>
  <c r="J1375" i="1"/>
  <c r="I1375" i="1"/>
  <c r="K1373" i="1"/>
  <c r="L1373" i="1"/>
  <c r="J1373" i="1"/>
  <c r="I1373" i="1"/>
  <c r="K1371" i="1"/>
  <c r="L1371" i="1"/>
  <c r="J1371" i="1"/>
  <c r="I1371" i="1"/>
  <c r="K1369" i="1"/>
  <c r="L1369" i="1"/>
  <c r="J1369" i="1"/>
  <c r="I1369" i="1"/>
  <c r="K1367" i="1"/>
  <c r="L1367" i="1"/>
  <c r="J1367" i="1"/>
  <c r="I1367" i="1"/>
  <c r="K1365" i="1"/>
  <c r="L1365" i="1"/>
  <c r="J1365" i="1"/>
  <c r="I1365" i="1"/>
  <c r="K1363" i="1"/>
  <c r="L1363" i="1"/>
  <c r="J1363" i="1"/>
  <c r="I1363" i="1"/>
  <c r="K1361" i="1"/>
  <c r="L1361" i="1"/>
  <c r="J1361" i="1"/>
  <c r="I1361" i="1"/>
  <c r="H1338" i="1"/>
  <c r="G1338" i="1"/>
  <c r="F1338" i="1"/>
  <c r="I1359" i="1"/>
  <c r="I1357" i="1"/>
  <c r="K1355" i="1"/>
  <c r="L1355" i="1"/>
  <c r="J1355" i="1"/>
  <c r="I1355" i="1"/>
  <c r="K1353" i="1"/>
  <c r="L1353" i="1"/>
  <c r="J1353" i="1"/>
  <c r="I1353" i="1"/>
  <c r="K1351" i="1"/>
  <c r="L1351" i="1"/>
  <c r="J1351" i="1"/>
  <c r="I1351" i="1"/>
  <c r="K1349" i="1"/>
  <c r="L1349" i="1"/>
  <c r="J1349" i="1"/>
  <c r="I1349" i="1"/>
  <c r="J1347" i="1"/>
  <c r="I1347" i="1"/>
  <c r="K1345" i="1"/>
  <c r="L1345" i="1"/>
  <c r="J1345" i="1"/>
  <c r="I1345" i="1"/>
  <c r="L1343" i="1"/>
  <c r="J1343" i="1"/>
  <c r="I1343" i="1"/>
  <c r="J1341" i="1"/>
  <c r="I1341" i="1"/>
  <c r="K1339" i="1"/>
  <c r="J1339" i="1"/>
  <c r="L1339" i="1"/>
  <c r="I1339" i="1"/>
  <c r="E1338" i="1"/>
  <c r="J1336" i="1"/>
  <c r="I1336" i="1"/>
  <c r="J1334" i="1"/>
  <c r="I1334" i="1"/>
  <c r="J1332" i="1"/>
  <c r="I1332" i="1"/>
  <c r="J1330" i="1"/>
  <c r="I1330" i="1"/>
  <c r="K1330" i="1"/>
  <c r="J1328" i="1"/>
  <c r="L1328" i="1"/>
  <c r="I1328" i="1"/>
  <c r="L1327" i="1"/>
  <c r="J1327" i="1"/>
  <c r="K1327" i="1"/>
  <c r="K1325" i="1"/>
  <c r="L1325" i="1"/>
  <c r="J1325" i="1"/>
  <c r="I1325" i="1"/>
  <c r="K1323" i="1"/>
  <c r="L1323" i="1"/>
  <c r="J1323" i="1"/>
  <c r="I1323" i="1"/>
  <c r="K1321" i="1"/>
  <c r="L1321" i="1"/>
  <c r="J1321" i="1"/>
  <c r="I1321" i="1"/>
  <c r="K1319" i="1"/>
  <c r="L1319" i="1"/>
  <c r="J1319" i="1"/>
  <c r="I1319" i="1"/>
  <c r="K1317" i="1"/>
  <c r="L1317" i="1"/>
  <c r="J1317" i="1"/>
  <c r="I1317" i="1"/>
  <c r="K1315" i="1"/>
  <c r="L1315" i="1"/>
  <c r="J1315" i="1"/>
  <c r="I1315" i="1"/>
  <c r="J1313" i="1"/>
  <c r="I1313" i="1"/>
  <c r="K1311" i="1"/>
  <c r="L1311" i="1"/>
  <c r="J1311" i="1"/>
  <c r="I1311" i="1"/>
  <c r="F1288" i="1"/>
  <c r="J1288" i="1" s="1"/>
  <c r="E1288" i="1"/>
  <c r="K1288" i="1" s="1"/>
  <c r="I1309" i="1"/>
  <c r="K1307" i="1"/>
  <c r="L1307" i="1"/>
  <c r="J1307" i="1"/>
  <c r="I1307" i="1"/>
  <c r="K1305" i="1"/>
  <c r="L1305" i="1"/>
  <c r="J1305" i="1"/>
  <c r="I1305" i="1"/>
  <c r="K1303" i="1"/>
  <c r="L1303" i="1"/>
  <c r="J1303" i="1"/>
  <c r="I1303" i="1"/>
  <c r="K1301" i="1"/>
  <c r="L1301" i="1"/>
  <c r="J1301" i="1"/>
  <c r="I1301" i="1"/>
  <c r="J1299" i="1"/>
  <c r="I1299" i="1"/>
  <c r="J1297" i="1"/>
  <c r="I1297" i="1"/>
  <c r="K1295" i="1"/>
  <c r="L1295" i="1"/>
  <c r="J1295" i="1"/>
  <c r="I1295" i="1"/>
  <c r="K1293" i="1"/>
  <c r="L1293" i="1"/>
  <c r="J1293" i="1"/>
  <c r="I1293" i="1"/>
  <c r="L1291" i="1"/>
  <c r="J1291" i="1"/>
  <c r="I1291" i="1"/>
  <c r="K1291" i="1"/>
  <c r="K1289" i="1"/>
  <c r="J1289" i="1"/>
  <c r="L1289" i="1"/>
  <c r="I1289" i="1"/>
  <c r="L1286" i="1"/>
  <c r="J1286" i="1"/>
  <c r="I1286" i="1"/>
  <c r="K1283" i="1"/>
  <c r="L1283" i="1"/>
  <c r="J1283" i="1"/>
  <c r="I1283" i="1"/>
  <c r="K1281" i="1"/>
  <c r="L1281" i="1"/>
  <c r="J1281" i="1"/>
  <c r="I1281" i="1"/>
  <c r="K1279" i="1"/>
  <c r="L1279" i="1"/>
  <c r="J1279" i="1"/>
  <c r="I1279" i="1"/>
  <c r="K1277" i="1"/>
  <c r="L1277" i="1"/>
  <c r="J1277" i="1"/>
  <c r="I1277" i="1"/>
  <c r="K1274" i="1"/>
  <c r="L1274" i="1"/>
  <c r="I1274" i="1"/>
  <c r="K1272" i="1"/>
  <c r="L1272" i="1"/>
  <c r="J1272" i="1"/>
  <c r="I1272" i="1"/>
  <c r="J1270" i="1"/>
  <c r="I1270" i="1"/>
  <c r="L1267" i="1"/>
  <c r="K1267" i="1"/>
  <c r="J1267" i="1"/>
  <c r="I1267" i="1"/>
  <c r="K1261" i="1"/>
  <c r="L1261" i="1"/>
  <c r="J1261" i="1"/>
  <c r="I1261" i="1"/>
  <c r="K1259" i="1"/>
  <c r="L1259" i="1"/>
  <c r="J1259" i="1"/>
  <c r="I1259" i="1"/>
  <c r="H1238" i="1"/>
  <c r="G1238" i="1"/>
  <c r="I1257" i="1"/>
  <c r="K1255" i="1"/>
  <c r="L1255" i="1"/>
  <c r="J1255" i="1"/>
  <c r="I1255" i="1"/>
  <c r="K1253" i="1"/>
  <c r="L1253" i="1"/>
  <c r="J1253" i="1"/>
  <c r="I1253" i="1"/>
  <c r="K1251" i="1"/>
  <c r="L1251" i="1"/>
  <c r="J1251" i="1"/>
  <c r="I1251" i="1"/>
  <c r="K1249" i="1"/>
  <c r="L1249" i="1"/>
  <c r="F1238" i="1"/>
  <c r="J1249" i="1"/>
  <c r="I1249" i="1"/>
  <c r="E1238" i="1"/>
  <c r="I1247" i="1"/>
  <c r="K1245" i="1"/>
  <c r="L1245" i="1"/>
  <c r="J1245" i="1"/>
  <c r="I1245" i="1"/>
  <c r="K1243" i="1"/>
  <c r="L1243" i="1"/>
  <c r="J1243" i="1"/>
  <c r="I1243" i="1"/>
  <c r="L1241" i="1"/>
  <c r="J1241" i="1"/>
  <c r="I1241" i="1"/>
  <c r="K1241" i="1"/>
  <c r="J1239" i="1"/>
  <c r="L1239" i="1"/>
  <c r="I1239" i="1"/>
  <c r="L1236" i="1"/>
  <c r="J1236" i="1"/>
  <c r="I1236" i="1"/>
  <c r="K1234" i="1"/>
  <c r="L1234" i="1"/>
  <c r="J1234" i="1"/>
  <c r="I1234" i="1"/>
  <c r="K1232" i="1"/>
  <c r="L1232" i="1"/>
  <c r="J1232" i="1"/>
  <c r="I1232" i="1"/>
  <c r="K1230" i="1"/>
  <c r="L1230" i="1"/>
  <c r="J1230" i="1"/>
  <c r="I1230" i="1"/>
  <c r="J1228" i="1"/>
  <c r="I1228" i="1"/>
  <c r="K1226" i="1"/>
  <c r="L1226" i="1"/>
  <c r="J1226" i="1"/>
  <c r="I1226" i="1"/>
  <c r="K1224" i="1"/>
  <c r="L1224" i="1"/>
  <c r="J1224" i="1"/>
  <c r="I1224" i="1"/>
  <c r="K1222" i="1"/>
  <c r="L1222" i="1"/>
  <c r="J1222" i="1"/>
  <c r="I1222" i="1"/>
  <c r="J1220" i="1"/>
  <c r="I1220" i="1"/>
  <c r="K1218" i="1"/>
  <c r="L1218" i="1"/>
  <c r="J1218" i="1"/>
  <c r="I1218" i="1"/>
  <c r="K1216" i="1"/>
  <c r="L1216" i="1"/>
  <c r="J1216" i="1"/>
  <c r="I1216" i="1"/>
  <c r="K1214" i="1"/>
  <c r="L1214" i="1"/>
  <c r="J1214" i="1"/>
  <c r="I1214" i="1"/>
  <c r="K1212" i="1"/>
  <c r="F1195" i="1"/>
  <c r="L1195" i="1" s="1"/>
  <c r="J1212" i="1"/>
  <c r="I1212" i="1"/>
  <c r="J1210" i="1"/>
  <c r="I1210" i="1"/>
  <c r="J1208" i="1"/>
  <c r="I1206" i="1"/>
  <c r="I1204" i="1"/>
  <c r="J1202" i="1"/>
  <c r="I1200" i="1"/>
  <c r="E1195" i="1"/>
  <c r="I1195" i="1" s="1"/>
  <c r="K1198" i="1"/>
  <c r="J1198" i="1"/>
  <c r="I1196" i="1"/>
  <c r="K1196" i="1"/>
  <c r="J1193" i="1"/>
  <c r="I1191" i="1"/>
  <c r="I1189" i="1"/>
  <c r="I1187" i="1"/>
  <c r="J1185" i="1"/>
  <c r="I1185" i="1"/>
  <c r="I1183" i="1"/>
  <c r="I1181" i="1"/>
  <c r="L1179" i="1"/>
  <c r="I1179" i="1"/>
  <c r="I1177" i="1"/>
  <c r="I1175" i="1"/>
  <c r="I1173" i="1"/>
  <c r="I1171" i="1"/>
  <c r="I1169" i="1"/>
  <c r="I1167" i="1"/>
  <c r="J1165" i="1"/>
  <c r="I1165" i="1"/>
  <c r="I1163" i="1"/>
  <c r="I1161" i="1"/>
  <c r="J1159" i="1"/>
  <c r="I1159" i="1"/>
  <c r="J1157" i="1"/>
  <c r="I1157" i="1"/>
  <c r="J1154" i="1"/>
  <c r="I1154" i="1"/>
  <c r="K1154" i="1"/>
  <c r="I1155" i="1"/>
  <c r="K1155" i="1"/>
  <c r="L1154" i="1"/>
  <c r="J1150" i="1"/>
  <c r="I1150" i="1"/>
  <c r="J1146" i="1"/>
  <c r="I1146" i="1"/>
  <c r="J1142" i="1"/>
  <c r="I1142" i="1"/>
  <c r="J1139" i="1"/>
  <c r="I1139" i="1"/>
  <c r="I1137" i="1"/>
  <c r="J1132" i="1"/>
  <c r="I1132" i="1"/>
  <c r="J1130" i="1"/>
  <c r="I1130" i="1"/>
  <c r="I1128" i="1"/>
  <c r="K1124" i="1"/>
  <c r="L1124" i="1"/>
  <c r="J1124" i="1"/>
  <c r="I1124" i="1"/>
  <c r="J1122" i="1"/>
  <c r="I1122" i="1"/>
  <c r="K1119" i="1"/>
  <c r="L1119" i="1"/>
  <c r="J1119" i="1"/>
  <c r="I1119" i="1"/>
  <c r="L1116" i="1"/>
  <c r="J1116" i="1"/>
  <c r="I1116" i="1"/>
  <c r="K1112" i="1"/>
  <c r="L1112" i="1"/>
  <c r="J1112" i="1"/>
  <c r="I1112" i="1"/>
  <c r="K1106" i="1"/>
  <c r="L1106" i="1"/>
  <c r="J1106" i="1"/>
  <c r="I1106" i="1"/>
  <c r="K1104" i="1"/>
  <c r="L1104" i="1"/>
  <c r="I1104" i="1"/>
  <c r="J1102" i="1"/>
  <c r="I1102" i="1"/>
  <c r="K1098" i="1"/>
  <c r="L1098" i="1"/>
  <c r="J1098" i="1"/>
  <c r="I1098" i="1"/>
  <c r="L1096" i="1"/>
  <c r="J1096" i="1"/>
  <c r="I1096" i="1"/>
  <c r="K1093" i="1"/>
  <c r="L1093" i="1"/>
  <c r="J1093" i="1"/>
  <c r="I1093" i="1"/>
  <c r="K1089" i="1"/>
  <c r="L1089" i="1"/>
  <c r="J1089" i="1"/>
  <c r="I1089" i="1"/>
  <c r="K1087" i="1"/>
  <c r="J1087" i="1"/>
  <c r="I1087" i="1"/>
  <c r="K1083" i="1"/>
  <c r="L1083" i="1"/>
  <c r="J1083" i="1"/>
  <c r="I1083" i="1"/>
  <c r="L1079" i="1"/>
  <c r="J1079" i="1"/>
  <c r="K1079" i="1"/>
  <c r="K1069" i="1"/>
  <c r="E1068" i="1"/>
  <c r="I1068" i="1" s="1"/>
  <c r="L1069" i="1"/>
  <c r="F1068" i="1"/>
  <c r="J1068" i="1" s="1"/>
  <c r="J1069" i="1"/>
  <c r="I1069" i="1"/>
  <c r="K1039" i="1"/>
  <c r="L1039" i="1"/>
  <c r="J1039" i="1"/>
  <c r="I1039" i="1"/>
  <c r="K1037" i="1"/>
  <c r="J1037" i="1"/>
  <c r="I1037" i="1"/>
  <c r="I1033" i="1"/>
  <c r="K1001" i="1"/>
  <c r="L1001" i="1"/>
  <c r="J1001" i="1"/>
  <c r="I1001" i="1"/>
  <c r="K985" i="1"/>
  <c r="L985" i="1"/>
  <c r="J985" i="1"/>
  <c r="I985" i="1"/>
  <c r="K983" i="1"/>
  <c r="J983" i="1"/>
  <c r="I983" i="1"/>
  <c r="K969" i="1"/>
  <c r="L969" i="1"/>
  <c r="J969" i="1"/>
  <c r="I969" i="1"/>
  <c r="J967" i="1"/>
  <c r="I967" i="1"/>
  <c r="K953" i="1"/>
  <c r="L953" i="1"/>
  <c r="J953" i="1"/>
  <c r="I953" i="1"/>
  <c r="K951" i="1"/>
  <c r="L951" i="1"/>
  <c r="J951" i="1"/>
  <c r="I951" i="1"/>
  <c r="L949" i="1"/>
  <c r="J949" i="1"/>
  <c r="I949" i="1"/>
  <c r="I947" i="1"/>
  <c r="K943" i="1"/>
  <c r="J943" i="1"/>
  <c r="I943" i="1"/>
  <c r="L925" i="1"/>
  <c r="K925" i="1"/>
  <c r="J925" i="1"/>
  <c r="I925" i="1"/>
  <c r="K919" i="1"/>
  <c r="L919" i="1"/>
  <c r="J919" i="1"/>
  <c r="I919" i="1"/>
  <c r="K904" i="1"/>
  <c r="L904" i="1"/>
  <c r="I904" i="1"/>
  <c r="L881" i="1"/>
  <c r="K881" i="1"/>
  <c r="J881" i="1"/>
  <c r="I881" i="1"/>
  <c r="L873" i="1"/>
  <c r="K873" i="1"/>
  <c r="J873" i="1"/>
  <c r="I873" i="1"/>
  <c r="K869" i="1"/>
  <c r="J869" i="1"/>
  <c r="I869" i="1"/>
  <c r="K861" i="1"/>
  <c r="L861" i="1"/>
  <c r="J861" i="1"/>
  <c r="I861" i="1"/>
  <c r="L850" i="1"/>
  <c r="J850" i="1"/>
  <c r="K850" i="1"/>
  <c r="I850" i="1"/>
  <c r="J812" i="1"/>
  <c r="L812" i="1"/>
  <c r="K812" i="1"/>
  <c r="I812" i="1"/>
  <c r="L808" i="1"/>
  <c r="J808" i="1"/>
  <c r="I808" i="1"/>
  <c r="K804" i="1"/>
  <c r="L804" i="1"/>
  <c r="J804" i="1"/>
  <c r="I804" i="1"/>
  <c r="K800" i="1"/>
  <c r="L800" i="1"/>
  <c r="J800" i="1"/>
  <c r="I800" i="1"/>
  <c r="K796" i="1"/>
  <c r="L796" i="1"/>
  <c r="J796" i="1"/>
  <c r="I796" i="1"/>
  <c r="K792" i="1"/>
  <c r="L792" i="1"/>
  <c r="J792" i="1"/>
  <c r="I792" i="1"/>
  <c r="J789" i="1"/>
  <c r="I789" i="1"/>
  <c r="J785" i="1"/>
  <c r="I785" i="1"/>
  <c r="J781" i="1"/>
  <c r="I781" i="1"/>
  <c r="I779" i="1"/>
  <c r="F773" i="1"/>
  <c r="J774" i="1"/>
  <c r="I774" i="1"/>
  <c r="E773" i="1"/>
  <c r="J761" i="1"/>
  <c r="I761" i="1"/>
  <c r="J746" i="1"/>
  <c r="I746" i="1"/>
  <c r="K744" i="1"/>
  <c r="I744" i="1"/>
  <c r="J731" i="1"/>
  <c r="I731" i="1"/>
  <c r="J721" i="1"/>
  <c r="I721" i="1"/>
  <c r="J713" i="1"/>
  <c r="I713" i="1"/>
  <c r="J710" i="1"/>
  <c r="I710" i="1"/>
  <c r="I708" i="1"/>
  <c r="J704" i="1"/>
  <c r="I704" i="1"/>
  <c r="J701" i="1"/>
  <c r="K701" i="1"/>
  <c r="I701" i="1"/>
  <c r="I694" i="1"/>
  <c r="J694" i="1"/>
  <c r="K694" i="1"/>
  <c r="J690" i="1"/>
  <c r="I690" i="1"/>
  <c r="J678" i="1"/>
  <c r="I678" i="1"/>
  <c r="J675" i="1"/>
  <c r="I675" i="1"/>
  <c r="K673" i="1"/>
  <c r="I673" i="1"/>
  <c r="J664" i="1"/>
  <c r="I664" i="1"/>
  <c r="J637" i="1"/>
  <c r="K637" i="1"/>
  <c r="I637" i="1"/>
  <c r="J628" i="1"/>
  <c r="I628" i="1"/>
  <c r="L615" i="1"/>
  <c r="J615" i="1"/>
  <c r="I615" i="1"/>
  <c r="J602" i="1"/>
  <c r="I602" i="1"/>
  <c r="J589" i="1"/>
  <c r="I589" i="1"/>
  <c r="J576" i="1"/>
  <c r="I576" i="1"/>
  <c r="J572" i="1"/>
  <c r="I572" i="1"/>
  <c r="J563" i="1"/>
  <c r="K563" i="1"/>
  <c r="I563" i="1"/>
  <c r="J554" i="1"/>
  <c r="I554" i="1"/>
  <c r="J545" i="1"/>
  <c r="I545" i="1"/>
  <c r="K532" i="1"/>
  <c r="F531" i="1"/>
  <c r="J532" i="1"/>
  <c r="I532" i="1"/>
  <c r="E531" i="1"/>
  <c r="J528" i="1"/>
  <c r="I528" i="1"/>
  <c r="I526" i="1"/>
  <c r="J522" i="1"/>
  <c r="I522" i="1"/>
  <c r="J519" i="1"/>
  <c r="I519" i="1"/>
  <c r="J516" i="1"/>
  <c r="I516" i="1"/>
  <c r="J514" i="1"/>
  <c r="I514" i="1"/>
  <c r="I512" i="1"/>
  <c r="J502" i="1"/>
  <c r="I502" i="1"/>
  <c r="J499" i="1"/>
  <c r="I499" i="1"/>
  <c r="J493" i="1"/>
  <c r="I493" i="1"/>
  <c r="J487" i="1"/>
  <c r="I487" i="1"/>
  <c r="J484" i="1"/>
  <c r="I484" i="1"/>
  <c r="J481" i="1"/>
  <c r="I481" i="1"/>
  <c r="J475" i="1"/>
  <c r="I475" i="1"/>
  <c r="J468" i="1"/>
  <c r="I468" i="1"/>
  <c r="F454" i="1"/>
  <c r="J455" i="1"/>
  <c r="I455" i="1"/>
  <c r="E454" i="1"/>
  <c r="I452" i="1"/>
  <c r="I450" i="1"/>
  <c r="J446" i="1"/>
  <c r="I446" i="1"/>
  <c r="J440" i="1"/>
  <c r="I440" i="1"/>
  <c r="J426" i="1"/>
  <c r="I426" i="1"/>
  <c r="J423" i="1"/>
  <c r="I423" i="1"/>
  <c r="K421" i="1"/>
  <c r="I421" i="1"/>
  <c r="J417" i="1"/>
  <c r="I417" i="1"/>
  <c r="J414" i="1"/>
  <c r="I414" i="1"/>
  <c r="F400" i="1"/>
  <c r="L400" i="1" s="1"/>
  <c r="J410" i="1"/>
  <c r="I410" i="1"/>
  <c r="G400" i="1"/>
  <c r="I408" i="1"/>
  <c r="K406" i="1"/>
  <c r="I406" i="1"/>
  <c r="I404" i="1"/>
  <c r="J401" i="1"/>
  <c r="I401" i="1"/>
  <c r="E400" i="1"/>
  <c r="I398" i="1"/>
  <c r="J393" i="1"/>
  <c r="I393" i="1"/>
  <c r="K365" i="1"/>
  <c r="J365" i="1"/>
  <c r="I365" i="1"/>
  <c r="J344" i="1"/>
  <c r="I344" i="1"/>
  <c r="J327" i="1"/>
  <c r="I327" i="1"/>
  <c r="I325" i="1"/>
  <c r="I323" i="1"/>
  <c r="J320" i="1"/>
  <c r="I320" i="1"/>
  <c r="I318" i="1"/>
  <c r="F290" i="1"/>
  <c r="J290" i="1" s="1"/>
  <c r="J311" i="1"/>
  <c r="I311" i="1"/>
  <c r="J308" i="1"/>
  <c r="I308" i="1"/>
  <c r="J306" i="1"/>
  <c r="I306" i="1"/>
  <c r="J303" i="1"/>
  <c r="K303" i="1"/>
  <c r="J300" i="1"/>
  <c r="E290" i="1"/>
  <c r="K290" i="1" s="1"/>
  <c r="I300" i="1"/>
  <c r="J297" i="1"/>
  <c r="I297" i="1"/>
  <c r="J291" i="1"/>
  <c r="I291" i="1"/>
  <c r="K291" i="1"/>
  <c r="J287" i="1"/>
  <c r="I287" i="1"/>
  <c r="I285" i="1"/>
  <c r="J283" i="1"/>
  <c r="I283" i="1"/>
  <c r="J273" i="1"/>
  <c r="I273" i="1"/>
  <c r="J269" i="1"/>
  <c r="L269" i="1"/>
  <c r="I269" i="1"/>
  <c r="J257" i="1"/>
  <c r="I257" i="1"/>
  <c r="I255" i="1"/>
  <c r="J247" i="1"/>
  <c r="I247" i="1"/>
  <c r="J242" i="1"/>
  <c r="I242" i="1"/>
  <c r="J239" i="1"/>
  <c r="I239" i="1"/>
  <c r="J236" i="1"/>
  <c r="I236" i="1"/>
  <c r="J233" i="1"/>
  <c r="I233" i="1"/>
  <c r="J231" i="1"/>
  <c r="I231" i="1"/>
  <c r="G216" i="1"/>
  <c r="I229" i="1"/>
  <c r="J227" i="1"/>
  <c r="I227" i="1"/>
  <c r="F216" i="1"/>
  <c r="J217" i="1"/>
  <c r="I217" i="1"/>
  <c r="E216" i="1"/>
  <c r="I214" i="1"/>
  <c r="I212" i="1"/>
  <c r="I210" i="1"/>
  <c r="J208" i="1"/>
  <c r="I208" i="1"/>
  <c r="I206" i="1"/>
  <c r="J204" i="1"/>
  <c r="I204" i="1"/>
  <c r="J201" i="1"/>
  <c r="I201" i="1"/>
  <c r="L195" i="1"/>
  <c r="J195" i="1"/>
  <c r="I195" i="1"/>
  <c r="J193" i="1"/>
  <c r="J190" i="1"/>
  <c r="I190" i="1"/>
  <c r="J187" i="1"/>
  <c r="I187" i="1"/>
  <c r="J183" i="1"/>
  <c r="K183" i="1"/>
  <c r="I183" i="1"/>
  <c r="L179" i="1"/>
  <c r="J179" i="1"/>
  <c r="I179" i="1"/>
  <c r="H150" i="1"/>
  <c r="K175" i="1"/>
  <c r="L175" i="1"/>
  <c r="I175" i="1"/>
  <c r="K171" i="1"/>
  <c r="L171" i="1"/>
  <c r="I171" i="1"/>
  <c r="K168" i="1"/>
  <c r="L168" i="1"/>
  <c r="I168" i="1"/>
  <c r="K165" i="1"/>
  <c r="L165" i="1"/>
  <c r="J165" i="1"/>
  <c r="I165" i="1"/>
  <c r="J162" i="1"/>
  <c r="I162" i="1"/>
  <c r="J158" i="1"/>
  <c r="I158" i="1"/>
  <c r="J155" i="1"/>
  <c r="G150" i="1"/>
  <c r="E150" i="1"/>
  <c r="I155" i="1"/>
  <c r="F150" i="1"/>
  <c r="J151" i="1"/>
  <c r="K151" i="1"/>
  <c r="I151" i="1"/>
  <c r="J143" i="1"/>
  <c r="L143" i="1"/>
  <c r="I143" i="1"/>
  <c r="I141" i="1"/>
  <c r="K139" i="1"/>
  <c r="I139" i="1"/>
  <c r="J136" i="1"/>
  <c r="I136" i="1"/>
  <c r="J133" i="1"/>
  <c r="K133" i="1"/>
  <c r="I133" i="1"/>
  <c r="J127" i="1"/>
  <c r="I127" i="1"/>
  <c r="F119" i="1"/>
  <c r="L119" i="1" s="1"/>
  <c r="J120" i="1"/>
  <c r="G119" i="1"/>
  <c r="I120" i="1"/>
  <c r="E119" i="1"/>
  <c r="I117" i="1"/>
  <c r="J115" i="1"/>
  <c r="I115" i="1"/>
  <c r="K113" i="1"/>
  <c r="I113" i="1"/>
  <c r="F87" i="1"/>
  <c r="L87" i="1" s="1"/>
  <c r="J110" i="1"/>
  <c r="I110" i="1"/>
  <c r="J108" i="1"/>
  <c r="I108" i="1"/>
  <c r="I106" i="1"/>
  <c r="J104" i="1"/>
  <c r="I104" i="1"/>
  <c r="I102" i="1"/>
  <c r="I100" i="1"/>
  <c r="I98" i="1"/>
  <c r="I96" i="1"/>
  <c r="I94" i="1"/>
  <c r="I92" i="1"/>
  <c r="I90" i="1"/>
  <c r="G87" i="1"/>
  <c r="I88" i="1"/>
  <c r="E87" i="1"/>
  <c r="I85" i="1"/>
  <c r="G82" i="1"/>
  <c r="J82" i="1"/>
  <c r="I83" i="1"/>
  <c r="E82" i="1"/>
  <c r="I80" i="1"/>
  <c r="J75" i="1"/>
  <c r="K75" i="1"/>
  <c r="I75" i="1"/>
  <c r="J55" i="1"/>
  <c r="K55" i="1"/>
  <c r="I55" i="1"/>
  <c r="J52" i="1"/>
  <c r="I52" i="1"/>
  <c r="J43" i="1"/>
  <c r="I43" i="1"/>
  <c r="J36" i="1"/>
  <c r="I36" i="1"/>
  <c r="I34" i="1"/>
  <c r="K30" i="1"/>
  <c r="L30" i="1"/>
  <c r="I30" i="1"/>
  <c r="K25" i="1"/>
  <c r="J25" i="1"/>
  <c r="I25" i="1"/>
  <c r="G3" i="1"/>
  <c r="H3" i="1"/>
  <c r="K20" i="1"/>
  <c r="L20" i="1"/>
  <c r="I20" i="1"/>
  <c r="K4" i="1"/>
  <c r="L4" i="1"/>
  <c r="F3" i="1"/>
  <c r="J4" i="1"/>
  <c r="E3" i="1"/>
  <c r="I4" i="1"/>
  <c r="J1893" i="1" l="1"/>
  <c r="I1893" i="1"/>
  <c r="K1893" i="1"/>
  <c r="I1864" i="1"/>
  <c r="K1864" i="1"/>
  <c r="J1834" i="1"/>
  <c r="I1834" i="1"/>
  <c r="L1834" i="1"/>
  <c r="K1834" i="1"/>
  <c r="J1800" i="1"/>
  <c r="L1800" i="1"/>
  <c r="I1800" i="1"/>
  <c r="K1800" i="1"/>
  <c r="I1757" i="1"/>
  <c r="K1757" i="1"/>
  <c r="J1723" i="1"/>
  <c r="L1723" i="1"/>
  <c r="I1723" i="1"/>
  <c r="K1723" i="1"/>
  <c r="I1670" i="1"/>
  <c r="K1670" i="1"/>
  <c r="J1643" i="1"/>
  <c r="I1643" i="1"/>
  <c r="K1643" i="1"/>
  <c r="I1625" i="1"/>
  <c r="K1625" i="1"/>
  <c r="J1599" i="1"/>
  <c r="I1599" i="1"/>
  <c r="K1599" i="1"/>
  <c r="J1569" i="1"/>
  <c r="I1569" i="1"/>
  <c r="K1569" i="1"/>
  <c r="J1519" i="1"/>
  <c r="L1519" i="1"/>
  <c r="I1519" i="1"/>
  <c r="K1519" i="1"/>
  <c r="I1502" i="1"/>
  <c r="K1502" i="1"/>
  <c r="I1477" i="1"/>
  <c r="K1477" i="1"/>
  <c r="J1451" i="1"/>
  <c r="I1451" i="1"/>
  <c r="K1451" i="1"/>
  <c r="I1377" i="1"/>
  <c r="J1377" i="1"/>
  <c r="L1377" i="1"/>
  <c r="K1377" i="1"/>
  <c r="I1338" i="1"/>
  <c r="J1338" i="1"/>
  <c r="L1338" i="1"/>
  <c r="K1338" i="1"/>
  <c r="L1288" i="1"/>
  <c r="I1288" i="1"/>
  <c r="J1238" i="1"/>
  <c r="I1238" i="1"/>
  <c r="L1238" i="1"/>
  <c r="K1238" i="1"/>
  <c r="J1195" i="1"/>
  <c r="K1195" i="1"/>
  <c r="L1068" i="1"/>
  <c r="K1068" i="1"/>
  <c r="J773" i="1"/>
  <c r="L773" i="1"/>
  <c r="I773" i="1"/>
  <c r="K773" i="1"/>
  <c r="J531" i="1"/>
  <c r="L531" i="1"/>
  <c r="I531" i="1"/>
  <c r="K531" i="1"/>
  <c r="J454" i="1"/>
  <c r="L454" i="1"/>
  <c r="I454" i="1"/>
  <c r="K454" i="1"/>
  <c r="J400" i="1"/>
  <c r="I400" i="1"/>
  <c r="K400" i="1"/>
  <c r="L290" i="1"/>
  <c r="I290" i="1"/>
  <c r="J216" i="1"/>
  <c r="L216" i="1"/>
  <c r="I216" i="1"/>
  <c r="K216" i="1"/>
  <c r="K150" i="1"/>
  <c r="J150" i="1"/>
  <c r="I150" i="1"/>
  <c r="L150" i="1"/>
  <c r="J119" i="1"/>
  <c r="I119" i="1"/>
  <c r="K119" i="1"/>
  <c r="J87" i="1"/>
  <c r="I87" i="1"/>
  <c r="K87" i="1"/>
  <c r="I82" i="1"/>
  <c r="K82" i="1"/>
  <c r="J3" i="1"/>
  <c r="L3" i="1"/>
  <c r="I3" i="1"/>
  <c r="K3" i="1"/>
</calcChain>
</file>

<file path=xl/sharedStrings.xml><?xml version="1.0" encoding="utf-8"?>
<sst xmlns="http://schemas.openxmlformats.org/spreadsheetml/2006/main" count="3866" uniqueCount="999">
  <si>
    <t>PU</t>
  </si>
  <si>
    <t>Konto</t>
  </si>
  <si>
    <t>PP</t>
  </si>
  <si>
    <t>Opis</t>
  </si>
  <si>
    <t>Indeks 7:5</t>
  </si>
  <si>
    <t>Indeks 7:6</t>
  </si>
  <si>
    <t>Indeks 8:5</t>
  </si>
  <si>
    <t>Indeks 8:6</t>
  </si>
  <si>
    <t>0101</t>
  </si>
  <si>
    <t>Mestni svet</t>
  </si>
  <si>
    <t>4020</t>
  </si>
  <si>
    <t>Pisarniški in splošni material in storitve</t>
  </si>
  <si>
    <t>215100</t>
  </si>
  <si>
    <t>215300</t>
  </si>
  <si>
    <t>Odbori in komisije</t>
  </si>
  <si>
    <t>215400</t>
  </si>
  <si>
    <t>Varnostni sosvet</t>
  </si>
  <si>
    <t>215500</t>
  </si>
  <si>
    <t>Nagrade in priznanja</t>
  </si>
  <si>
    <t>215600</t>
  </si>
  <si>
    <t>Volitve, referendumi in ljudska iniciativa</t>
  </si>
  <si>
    <t>824002</t>
  </si>
  <si>
    <t>Financiranje kluba SD</t>
  </si>
  <si>
    <t>824008</t>
  </si>
  <si>
    <t>Financiranje kluba SDS</t>
  </si>
  <si>
    <t>824021</t>
  </si>
  <si>
    <t>Financiranje kluba Gasilci Maribor</t>
  </si>
  <si>
    <t>824025</t>
  </si>
  <si>
    <t>Financiranje kluba Samostojni svetniki</t>
  </si>
  <si>
    <t>824031</t>
  </si>
  <si>
    <t>Financiranje kluba SMS - ZELENI</t>
  </si>
  <si>
    <t>824038</t>
  </si>
  <si>
    <t>Financiranje kluba Liste kolesarjev in pešcev</t>
  </si>
  <si>
    <t>824039</t>
  </si>
  <si>
    <t>Financiranje kluba Arsenovič za Maribor</t>
  </si>
  <si>
    <t>824040</t>
  </si>
  <si>
    <t>Financiranje kluba Svetnikov Levica</t>
  </si>
  <si>
    <t>824043</t>
  </si>
  <si>
    <t>Financiranje kluba - Konkretno</t>
  </si>
  <si>
    <t>824044</t>
  </si>
  <si>
    <t>Financiranje kluba Gibanje Svoboda</t>
  </si>
  <si>
    <t>4021</t>
  </si>
  <si>
    <t>Posebni material in storitve</t>
  </si>
  <si>
    <t>824032</t>
  </si>
  <si>
    <t>Financiranje kluba Lista Franca Kanglerja - NLS</t>
  </si>
  <si>
    <t>4022</t>
  </si>
  <si>
    <t>Energija, voda, komunal.stor.in komunikacije.</t>
  </si>
  <si>
    <t>824019</t>
  </si>
  <si>
    <t>Financiranje kluba LPR</t>
  </si>
  <si>
    <t>4024</t>
  </si>
  <si>
    <t>Stroški službenih potovanj</t>
  </si>
  <si>
    <t>4025</t>
  </si>
  <si>
    <t>Tekoče vzdrževanje</t>
  </si>
  <si>
    <t>4026</t>
  </si>
  <si>
    <t>Najemnine in zakupnine</t>
  </si>
  <si>
    <t>4029</t>
  </si>
  <si>
    <t>Drugi operativni odhodki</t>
  </si>
  <si>
    <t>824041</t>
  </si>
  <si>
    <t>Financiranje kluba Lista Melite Petelin</t>
  </si>
  <si>
    <t>4119</t>
  </si>
  <si>
    <t>Drugi transferi posameznikom</t>
  </si>
  <si>
    <t>4120</t>
  </si>
  <si>
    <t>Tekoči transf.neprofit.organiz.in ustanovam</t>
  </si>
  <si>
    <t>821002</t>
  </si>
  <si>
    <t>Financiranje strank - SD</t>
  </si>
  <si>
    <t>821008</t>
  </si>
  <si>
    <t>Financiranje strank - SDS</t>
  </si>
  <si>
    <t>821012</t>
  </si>
  <si>
    <t>Financiranje strank - NSi - krščanski demokrati</t>
  </si>
  <si>
    <t>821015</t>
  </si>
  <si>
    <t>Financiranje strank - LPR</t>
  </si>
  <si>
    <t>821019</t>
  </si>
  <si>
    <t>Financiranje stranke SMS - ZELENI</t>
  </si>
  <si>
    <t>821026</t>
  </si>
  <si>
    <t>Financiranje stranke Lista kolesarjev in pešcev</t>
  </si>
  <si>
    <t>821027</t>
  </si>
  <si>
    <t>Financiranje stranke Lista mladih.povezujemo</t>
  </si>
  <si>
    <t>821030</t>
  </si>
  <si>
    <t>Financiranje stranke Levica</t>
  </si>
  <si>
    <t>821032</t>
  </si>
  <si>
    <t>Financiranje stranke Gibanje Svoboda</t>
  </si>
  <si>
    <t>821033</t>
  </si>
  <si>
    <t>Financiranje stranke Državljansko gibanje Resni.ca</t>
  </si>
  <si>
    <t>821034</t>
  </si>
  <si>
    <t>Financiranje stranke Piratska stranka Slovenije</t>
  </si>
  <si>
    <t>824016</t>
  </si>
  <si>
    <t>Financiranje kluba NSi - krščanski demokrati</t>
  </si>
  <si>
    <t>824042</t>
  </si>
  <si>
    <t>Financiranje kluba Lista mladih.povezujemo</t>
  </si>
  <si>
    <t>4202</t>
  </si>
  <si>
    <t>Nakup opreme</t>
  </si>
  <si>
    <t>4207</t>
  </si>
  <si>
    <t>Nakup nematerialnega premoženja</t>
  </si>
  <si>
    <t>0201</t>
  </si>
  <si>
    <t>Nadzorni odbor</t>
  </si>
  <si>
    <t>215200</t>
  </si>
  <si>
    <t>0301</t>
  </si>
  <si>
    <t>Župan</t>
  </si>
  <si>
    <t>4000</t>
  </si>
  <si>
    <t>Plače in dodatki</t>
  </si>
  <si>
    <t>110001</t>
  </si>
  <si>
    <t>Plače, prispevki in dodatki funkcionarjev</t>
  </si>
  <si>
    <t>4001</t>
  </si>
  <si>
    <t>Regres za letni dopust</t>
  </si>
  <si>
    <t>4002</t>
  </si>
  <si>
    <t>Povračila in nadomestila</t>
  </si>
  <si>
    <t>4010</t>
  </si>
  <si>
    <t>Prisp.za pokojnin.in invalid.zavarovanje</t>
  </si>
  <si>
    <t>4011</t>
  </si>
  <si>
    <t>Prisp.za zdravst.zavarovanje</t>
  </si>
  <si>
    <t>4012</t>
  </si>
  <si>
    <t>Prisp.za zaposlovanje</t>
  </si>
  <si>
    <t>4013</t>
  </si>
  <si>
    <t>Prisp.za starševsko varstvo</t>
  </si>
  <si>
    <t>4015</t>
  </si>
  <si>
    <t>Premije kolektiv.dodat.pokojnin.zavar.na podlagi ZKDPZJU</t>
  </si>
  <si>
    <t>211706</t>
  </si>
  <si>
    <t>Materialni stroški funkcionarjev</t>
  </si>
  <si>
    <t>4023</t>
  </si>
  <si>
    <t>Prevozni stroški in storitve</t>
  </si>
  <si>
    <t>214702</t>
  </si>
  <si>
    <t>Pokroviteljstva</t>
  </si>
  <si>
    <t>4133</t>
  </si>
  <si>
    <t>Tekoči transferi v javne zavode</t>
  </si>
  <si>
    <t>0402</t>
  </si>
  <si>
    <t>Kabinet župana</t>
  </si>
  <si>
    <t>214701</t>
  </si>
  <si>
    <t>Protokolarne zadeve</t>
  </si>
  <si>
    <t>214703</t>
  </si>
  <si>
    <t>Proslave in prireditve</t>
  </si>
  <si>
    <t>214704</t>
  </si>
  <si>
    <t>Mednarodno in medmestno sodelovanje</t>
  </si>
  <si>
    <t>214707</t>
  </si>
  <si>
    <t>Odnosi z javnostmi</t>
  </si>
  <si>
    <t>214717</t>
  </si>
  <si>
    <t>Izboljšajmo Maribor - organizacija dogodkov</t>
  </si>
  <si>
    <t>214718</t>
  </si>
  <si>
    <t>Dan Maribora</t>
  </si>
  <si>
    <t>214706</t>
  </si>
  <si>
    <t>Mednarodne članarine</t>
  </si>
  <si>
    <t>214710</t>
  </si>
  <si>
    <t>Ostale članarine</t>
  </si>
  <si>
    <t>0403</t>
  </si>
  <si>
    <t>Urad za finance in proračun</t>
  </si>
  <si>
    <t>111701</t>
  </si>
  <si>
    <t>Plače, prispevki in dodatki zaposlenih v MU</t>
  </si>
  <si>
    <t>111702</t>
  </si>
  <si>
    <t>Plače, prispevki in dodatki zaposlenih  v MČ in KS</t>
  </si>
  <si>
    <t>338617</t>
  </si>
  <si>
    <t>Vzdrževanje javnih površin</t>
  </si>
  <si>
    <t>4003</t>
  </si>
  <si>
    <t>Sredstva za delovno uspešnost</t>
  </si>
  <si>
    <t>4004</t>
  </si>
  <si>
    <t>Sredstva za nadurno delo</t>
  </si>
  <si>
    <t>4009</t>
  </si>
  <si>
    <t>Drugi izdatki zaposlenim</t>
  </si>
  <si>
    <t>218502</t>
  </si>
  <si>
    <t>Razpolaganje s kapitalskimi naložbami</t>
  </si>
  <si>
    <t>838308</t>
  </si>
  <si>
    <t>Mestna blagajna</t>
  </si>
  <si>
    <t>218500</t>
  </si>
  <si>
    <t>Upravljanje s kapitalskimi naložbami</t>
  </si>
  <si>
    <t>218901</t>
  </si>
  <si>
    <t>Svetovanje in drugi stroški v zvezi z zadolževanjem</t>
  </si>
  <si>
    <t>838305</t>
  </si>
  <si>
    <t>Stroški plačilnega prometa in bančni stroški</t>
  </si>
  <si>
    <t>4031</t>
  </si>
  <si>
    <t>Plačila obresti od kreditov - bankam</t>
  </si>
  <si>
    <t>610500</t>
  </si>
  <si>
    <t>Obresti za kratkoročne kredite</t>
  </si>
  <si>
    <t>610600</t>
  </si>
  <si>
    <t>Obresti za dolgoročne kredite</t>
  </si>
  <si>
    <t>4032</t>
  </si>
  <si>
    <t>Plačila obresti od kreditov - drugim fin.instituc.</t>
  </si>
  <si>
    <t>4090</t>
  </si>
  <si>
    <t>Splošna proračunska rezervacija</t>
  </si>
  <si>
    <t>132000</t>
  </si>
  <si>
    <t>4091</t>
  </si>
  <si>
    <t>Proračunska rezerva</t>
  </si>
  <si>
    <t>131000</t>
  </si>
  <si>
    <t>5501</t>
  </si>
  <si>
    <t>Odplačila kreditov bankam</t>
  </si>
  <si>
    <t>143015</t>
  </si>
  <si>
    <t>Odplačilo glavnic za dolgoročne kredite</t>
  </si>
  <si>
    <t>5502</t>
  </si>
  <si>
    <t>Odplačila kreditov drugim finanč.institucijam</t>
  </si>
  <si>
    <t>5503</t>
  </si>
  <si>
    <t>Odplačila kreditov drugim domačim kreditodajal.</t>
  </si>
  <si>
    <t>0406</t>
  </si>
  <si>
    <t>Urad za kulturo in mladino</t>
  </si>
  <si>
    <t>120201</t>
  </si>
  <si>
    <t>Dejavnost javnih zavodov - knjižničarstvo</t>
  </si>
  <si>
    <t>126800</t>
  </si>
  <si>
    <t>Glazerjeve nagrade</t>
  </si>
  <si>
    <t>126900</t>
  </si>
  <si>
    <t>Tekoče vzdrževanje javnih spomenikov in obeležij</t>
  </si>
  <si>
    <t>127200</t>
  </si>
  <si>
    <t>Upravljanje kulturne infrastrukture</t>
  </si>
  <si>
    <t>218400</t>
  </si>
  <si>
    <t>Stroški razpisov in ekspertnih skupin</t>
  </si>
  <si>
    <t>221208</t>
  </si>
  <si>
    <t>Sofinanciranje mladinskih dejavnosti</t>
  </si>
  <si>
    <t>221214</t>
  </si>
  <si>
    <t>Izvajanje ukrepov Drugega lokalnega programa mladih</t>
  </si>
  <si>
    <t>360105</t>
  </si>
  <si>
    <t>Postavitev spominskih obeležij</t>
  </si>
  <si>
    <t>360108</t>
  </si>
  <si>
    <t>Mestni spletni portal kulture</t>
  </si>
  <si>
    <t>126700</t>
  </si>
  <si>
    <t>Projekti in akcije v kulturi</t>
  </si>
  <si>
    <t>360110</t>
  </si>
  <si>
    <t>Ukrepi Lokalnega programa kulture</t>
  </si>
  <si>
    <t>4102</t>
  </si>
  <si>
    <t>Subvencije privatnim podj.in zasebnikom</t>
  </si>
  <si>
    <t>127103</t>
  </si>
  <si>
    <t>Programi v javnem interesu - mediji in avdiovizualna kultura</t>
  </si>
  <si>
    <t>127104</t>
  </si>
  <si>
    <t>Programi v javnem interesu - dejavnost založništva</t>
  </si>
  <si>
    <t>127105</t>
  </si>
  <si>
    <t>Programi v JI na področju kulture</t>
  </si>
  <si>
    <t>360000</t>
  </si>
  <si>
    <t>Sofinanciranje javnih del in drugi ukrepi aktivne politike zaposlovanja</t>
  </si>
  <si>
    <t>360107</t>
  </si>
  <si>
    <t>Programi v javnem interesu - mladinski in interdisciplinarni kulturni programi</t>
  </si>
  <si>
    <t>127102</t>
  </si>
  <si>
    <t>Programi v javnem interesu - umetniški programi</t>
  </si>
  <si>
    <t>360006</t>
  </si>
  <si>
    <t>Sofinanciranje javnih del in drugi ukrepi aktivne politike zaposlovanja-mladina</t>
  </si>
  <si>
    <t>360103</t>
  </si>
  <si>
    <t>Interventna sredstva za sofinanciranje nujnih kulturnih projektov</t>
  </si>
  <si>
    <t>828014</t>
  </si>
  <si>
    <t>Sofinanciranje veteranskih organizacij</t>
  </si>
  <si>
    <t>4132</t>
  </si>
  <si>
    <t>Tekoči transferi v javne sklade</t>
  </si>
  <si>
    <t>123201</t>
  </si>
  <si>
    <t>Sofinanciranje programov kulturnih društev</t>
  </si>
  <si>
    <t>123204</t>
  </si>
  <si>
    <t>Skupni programi kulturnih društev</t>
  </si>
  <si>
    <t>126604</t>
  </si>
  <si>
    <t>Zborovsko tekmovanje NAŠA PESEM</t>
  </si>
  <si>
    <t>120203</t>
  </si>
  <si>
    <t>Dejavnost javnih zavodov - umetniški programi</t>
  </si>
  <si>
    <t>120206</t>
  </si>
  <si>
    <t>Dejavnost javnih zavodov - premična kulturna dediščina</t>
  </si>
  <si>
    <t>126601</t>
  </si>
  <si>
    <t>Borštnikovo srečanje</t>
  </si>
  <si>
    <t>126701</t>
  </si>
  <si>
    <t>FESTIVAL LENT</t>
  </si>
  <si>
    <t>221209</t>
  </si>
  <si>
    <t>Dejavnosti javnega zavoda na področju mladine</t>
  </si>
  <si>
    <t>4203</t>
  </si>
  <si>
    <t>Nakup drugih osnovnih sredstev</t>
  </si>
  <si>
    <t>4205</t>
  </si>
  <si>
    <t>Investicijsko vzdrževanje in obnove</t>
  </si>
  <si>
    <t>4323</t>
  </si>
  <si>
    <t>Investicijski transferi javnim zavodom</t>
  </si>
  <si>
    <t>120205</t>
  </si>
  <si>
    <t>Odkup umetniških del in premične dediščine</t>
  </si>
  <si>
    <t>120209</t>
  </si>
  <si>
    <t>Nakup knjižnega gradiva</t>
  </si>
  <si>
    <t>0407</t>
  </si>
  <si>
    <t>Urad za vzgojo in izobraževanje, zdravstveno, socialno varstvo in raziskovalno dejavnost</t>
  </si>
  <si>
    <t>215401</t>
  </si>
  <si>
    <t>Svet invalidov</t>
  </si>
  <si>
    <t>220500</t>
  </si>
  <si>
    <t>Socialno humanitarni program</t>
  </si>
  <si>
    <t>311007</t>
  </si>
  <si>
    <t>Svet za starejše za pokrivanje stroškov delovanja</t>
  </si>
  <si>
    <t>311008</t>
  </si>
  <si>
    <t>PROSTOFER</t>
  </si>
  <si>
    <t>442100</t>
  </si>
  <si>
    <t>Varuh bolnikovih pravic</t>
  </si>
  <si>
    <t>220507</t>
  </si>
  <si>
    <t>Varni in povezani na domu</t>
  </si>
  <si>
    <t>120006</t>
  </si>
  <si>
    <t>Osnovna dejavnost javnih vrtcev</t>
  </si>
  <si>
    <t>220702</t>
  </si>
  <si>
    <t>Izvedbeni programi za krepitev zdravja</t>
  </si>
  <si>
    <t>221202</t>
  </si>
  <si>
    <t>Projekt Maribor - mesto znanja in ustvarjalnosti</t>
  </si>
  <si>
    <t>4100</t>
  </si>
  <si>
    <t>Subvencije javnim podjetjem</t>
  </si>
  <si>
    <t>120116</t>
  </si>
  <si>
    <t>Subvencioniranje integriranih šolskih linij</t>
  </si>
  <si>
    <t>4111</t>
  </si>
  <si>
    <t>Družinski prejemki in starševska nadomest.</t>
  </si>
  <si>
    <t>311109</t>
  </si>
  <si>
    <t>Prispevek za novorojenčke</t>
  </si>
  <si>
    <t>4117</t>
  </si>
  <si>
    <t>Štipendije</t>
  </si>
  <si>
    <t>342002</t>
  </si>
  <si>
    <t>Občinske štipendije</t>
  </si>
  <si>
    <t>120002</t>
  </si>
  <si>
    <t>Oddelki prilagojenega  programa pri Centru Gustava Šiliha</t>
  </si>
  <si>
    <t>120003</t>
  </si>
  <si>
    <t>Kombinirani oddelki pri Centru za sluh in govor</t>
  </si>
  <si>
    <t>120102</t>
  </si>
  <si>
    <t>Prevozi učencev v osnovno šolo</t>
  </si>
  <si>
    <t>120604</t>
  </si>
  <si>
    <t>Osnovna dejavnost zasebnih vrtcev</t>
  </si>
  <si>
    <t>311001</t>
  </si>
  <si>
    <t>Institucionalno varstvo odraslih</t>
  </si>
  <si>
    <t>311003</t>
  </si>
  <si>
    <t>Pogrebni stroški</t>
  </si>
  <si>
    <t>311006</t>
  </si>
  <si>
    <t>Pomoč na domu - drugi izvajalci</t>
  </si>
  <si>
    <t>311101</t>
  </si>
  <si>
    <t>Letovanje otrok iz socialno ogroženih družin</t>
  </si>
  <si>
    <t>311102</t>
  </si>
  <si>
    <t>Letovanje otrok z zdravstvenimi indikacijami</t>
  </si>
  <si>
    <t>311103</t>
  </si>
  <si>
    <t>Letovanje srednješolske mladine</t>
  </si>
  <si>
    <t>311104</t>
  </si>
  <si>
    <t>Prehrana dojenčkov iz socialno ogroženih družin</t>
  </si>
  <si>
    <t>311106</t>
  </si>
  <si>
    <t>Javna kuhinja</t>
  </si>
  <si>
    <t>422000</t>
  </si>
  <si>
    <t>Storitve vrtcev iz drugih občin</t>
  </si>
  <si>
    <t>422001</t>
  </si>
  <si>
    <t>Popusti pri plačilu razlike med ceno programov v vrtcih in plačili staršev</t>
  </si>
  <si>
    <t>220404</t>
  </si>
  <si>
    <t>INDIJANEZ</t>
  </si>
  <si>
    <t>220410</t>
  </si>
  <si>
    <t>Sofinanciranje svetovalne pravne dejavnosti zavoda PIP</t>
  </si>
  <si>
    <t>220501</t>
  </si>
  <si>
    <t>Rdeči križ</t>
  </si>
  <si>
    <t>220503</t>
  </si>
  <si>
    <t>Nadškofijska Karitas Maribor</t>
  </si>
  <si>
    <t>220504</t>
  </si>
  <si>
    <t>Programi za starejše - DCA</t>
  </si>
  <si>
    <t>220505</t>
  </si>
  <si>
    <t>ZRNO-sofinanciranje</t>
  </si>
  <si>
    <t>220508</t>
  </si>
  <si>
    <t>ZDRUŽENJE ZA MOČ</t>
  </si>
  <si>
    <t>220509</t>
  </si>
  <si>
    <t>Razvoj mreže AED</t>
  </si>
  <si>
    <t>220510</t>
  </si>
  <si>
    <t>Dopolnilni programi na področju socialnega varstva</t>
  </si>
  <si>
    <t>221207</t>
  </si>
  <si>
    <t>Prostočasne in dodatne aktivnosti za otroke in mladostnike</t>
  </si>
  <si>
    <t>311009</t>
  </si>
  <si>
    <t>Društvo Univerza za tretje življenjsko obdobje</t>
  </si>
  <si>
    <t>311112</t>
  </si>
  <si>
    <t>Dnevni center Zdrava pot</t>
  </si>
  <si>
    <t>311113</t>
  </si>
  <si>
    <t>Donirana hrana</t>
  </si>
  <si>
    <t>312003</t>
  </si>
  <si>
    <t>312005</t>
  </si>
  <si>
    <t>Covid 19 javna dela</t>
  </si>
  <si>
    <t>335003</t>
  </si>
  <si>
    <t>828005</t>
  </si>
  <si>
    <t>Zveza društev upokojencev in društva upokojencev</t>
  </si>
  <si>
    <t>120114</t>
  </si>
  <si>
    <t>Dejavnost javnih osnovnih šol</t>
  </si>
  <si>
    <t>120119</t>
  </si>
  <si>
    <t>Osnovna šola z mednarodnim programom</t>
  </si>
  <si>
    <t>120300</t>
  </si>
  <si>
    <t>Center za socialno delo - postopki iz občinske pristojnosti</t>
  </si>
  <si>
    <t>120500</t>
  </si>
  <si>
    <t>Center za pomoč na domu</t>
  </si>
  <si>
    <t>123100</t>
  </si>
  <si>
    <t>Osnovno glasbeno izobraževanje</t>
  </si>
  <si>
    <t>126101</t>
  </si>
  <si>
    <t>Osnovna šola za odrasle</t>
  </si>
  <si>
    <t>126102</t>
  </si>
  <si>
    <t>Občinski programi izobraževanja odraslih</t>
  </si>
  <si>
    <t>220100</t>
  </si>
  <si>
    <t>Svetovalni center za otroke, mladostnike in starše</t>
  </si>
  <si>
    <t>220401</t>
  </si>
  <si>
    <t>Varna hiša</t>
  </si>
  <si>
    <t>220402</t>
  </si>
  <si>
    <t>Zavetišče za brezdomce</t>
  </si>
  <si>
    <t>220403</t>
  </si>
  <si>
    <t>Center za preprečevanje odvisnosti</t>
  </si>
  <si>
    <t>220409</t>
  </si>
  <si>
    <t>Materinski dom</t>
  </si>
  <si>
    <t>220417</t>
  </si>
  <si>
    <t>Infotočka - Mreža socialnega varstva</t>
  </si>
  <si>
    <t>220502</t>
  </si>
  <si>
    <t>Svetovalnica za žrtve nasilja in zlorab</t>
  </si>
  <si>
    <t>220701</t>
  </si>
  <si>
    <t>Strokovne podlage in sistemski ukrepi za krepitev zdravja</t>
  </si>
  <si>
    <t>311108</t>
  </si>
  <si>
    <t>Enkratne denarne pomoči</t>
  </si>
  <si>
    <t>320002</t>
  </si>
  <si>
    <t>Dežurna zobozdravstvena služba</t>
  </si>
  <si>
    <t>334003</t>
  </si>
  <si>
    <t>4135</t>
  </si>
  <si>
    <t>Tekoča plačila dr.izvajal.jav.služb,ki niso posr.pror.uporab</t>
  </si>
  <si>
    <t>120113</t>
  </si>
  <si>
    <t>Osnovna dejavnost zasebnih osnovnih šol</t>
  </si>
  <si>
    <t>120118</t>
  </si>
  <si>
    <t>Informacijsko komuni.  tehnologija v osnovnih šolah</t>
  </si>
  <si>
    <t>0408</t>
  </si>
  <si>
    <t>Urad za šport</t>
  </si>
  <si>
    <t>123407</t>
  </si>
  <si>
    <t>Materialni stroški športnih objektov</t>
  </si>
  <si>
    <t>123408</t>
  </si>
  <si>
    <t>Prostočasna športna vzgoja otrok, mladine in odraslih</t>
  </si>
  <si>
    <t>123414</t>
  </si>
  <si>
    <t>Športni objekti in površine za šport v naravi</t>
  </si>
  <si>
    <t>123410</t>
  </si>
  <si>
    <t>Programi v izvajanju Urada za šport</t>
  </si>
  <si>
    <t>123411</t>
  </si>
  <si>
    <t>Športna vzgoja otrok, mladine in odraslih - kakovostni in vrhunski šport</t>
  </si>
  <si>
    <t>123419</t>
  </si>
  <si>
    <t>Nagrade vrhunskim športnikom</t>
  </si>
  <si>
    <t>123403</t>
  </si>
  <si>
    <t>Šport invalidov</t>
  </si>
  <si>
    <t>123409</t>
  </si>
  <si>
    <t>Športne prireditve in promocija športa</t>
  </si>
  <si>
    <t>123412</t>
  </si>
  <si>
    <t>Organiziranost v športu</t>
  </si>
  <si>
    <t>123413</t>
  </si>
  <si>
    <t>Razvojna dejavnost v športu</t>
  </si>
  <si>
    <t>123416</t>
  </si>
  <si>
    <t>MESTNE PANOŽNE ŠPORTNE ŠOLE (MPŠŠ)</t>
  </si>
  <si>
    <t>123418</t>
  </si>
  <si>
    <t>Program naučimo se plavati</t>
  </si>
  <si>
    <t>123420</t>
  </si>
  <si>
    <t>Šolska športna tekmovanja</t>
  </si>
  <si>
    <t>123421</t>
  </si>
  <si>
    <t>Kolesarska dirka po Sloveniji</t>
  </si>
  <si>
    <t>123422</t>
  </si>
  <si>
    <t>Športne igre mladih</t>
  </si>
  <si>
    <t>222100</t>
  </si>
  <si>
    <t>Medmestno sodelovanje</t>
  </si>
  <si>
    <t>123415</t>
  </si>
  <si>
    <t>OFEM 2023</t>
  </si>
  <si>
    <t>0409</t>
  </si>
  <si>
    <t>Sekretariat za splošne zadeve</t>
  </si>
  <si>
    <t>164010</t>
  </si>
  <si>
    <t>Vzdrževanje javnih zaklonišč</t>
  </si>
  <si>
    <t>211710</t>
  </si>
  <si>
    <t>Skupni materialni stroški</t>
  </si>
  <si>
    <t>211804</t>
  </si>
  <si>
    <t>Strokovno izobraževanje zaposlenih v MU</t>
  </si>
  <si>
    <t>211805</t>
  </si>
  <si>
    <t>Zavarovanje in zdravstvena preventiva zaposlenih</t>
  </si>
  <si>
    <t>211812</t>
  </si>
  <si>
    <t>Varstvo pri delu in požarna preventiva</t>
  </si>
  <si>
    <t>211813</t>
  </si>
  <si>
    <t>Revizije, ekspertize, pravna mnenja</t>
  </si>
  <si>
    <t>211814</t>
  </si>
  <si>
    <t>Stroški objav</t>
  </si>
  <si>
    <t>211815</t>
  </si>
  <si>
    <t>Stroški notarjev, izvršiteljev, odvetnikov, izvedencev,…</t>
  </si>
  <si>
    <t>211816</t>
  </si>
  <si>
    <t>Tekoče vzdrževanje rač. opreme, podatkovnih baz ter telekomunikacij</t>
  </si>
  <si>
    <t>211817</t>
  </si>
  <si>
    <t>Obveznosti po sodnih in drugih postopkih</t>
  </si>
  <si>
    <t>211819</t>
  </si>
  <si>
    <t>Promocija zdravja na delovnem mestu</t>
  </si>
  <si>
    <t>216100</t>
  </si>
  <si>
    <t>Urejanje premoženjsko pravnih stanj</t>
  </si>
  <si>
    <t>211801</t>
  </si>
  <si>
    <t>Stroški glavne pisarne</t>
  </si>
  <si>
    <t>4027</t>
  </si>
  <si>
    <t>Kazni in odškodnine</t>
  </si>
  <si>
    <t>211818</t>
  </si>
  <si>
    <t>Mestni časopis</t>
  </si>
  <si>
    <t>211806</t>
  </si>
  <si>
    <t>Obvezna praksa dijakov in študentov</t>
  </si>
  <si>
    <t>4201</t>
  </si>
  <si>
    <t>Nakup prevoznih sredstev</t>
  </si>
  <si>
    <t>213409</t>
  </si>
  <si>
    <t>Investicije v nakup prevoznih sredstev</t>
  </si>
  <si>
    <t>910007</t>
  </si>
  <si>
    <t>Inv. vzdrževanje in investicije v rač. tehnologijo ter telekomunikacije</t>
  </si>
  <si>
    <t>911019</t>
  </si>
  <si>
    <t>Investicije in investicijsko vzdrževanje upravnih prostorov</t>
  </si>
  <si>
    <t>4208</t>
  </si>
  <si>
    <t>Študije o izved.projektov,proj.dok.,nadzor in invest.inžen</t>
  </si>
  <si>
    <t>0412</t>
  </si>
  <si>
    <t>Služba za razvojne projekte in investicije</t>
  </si>
  <si>
    <t>222418</t>
  </si>
  <si>
    <t>eDigiStars</t>
  </si>
  <si>
    <t>222420</t>
  </si>
  <si>
    <t>Restart4Danube</t>
  </si>
  <si>
    <t>222421</t>
  </si>
  <si>
    <t>SMARTRIVER</t>
  </si>
  <si>
    <t>222422</t>
  </si>
  <si>
    <t>TRIBUTE</t>
  </si>
  <si>
    <t>222424</t>
  </si>
  <si>
    <t>SETCOM</t>
  </si>
  <si>
    <t>222425</t>
  </si>
  <si>
    <t>CLIMABOROUGH</t>
  </si>
  <si>
    <t>222426</t>
  </si>
  <si>
    <t>GRETA</t>
  </si>
  <si>
    <t>222427</t>
  </si>
  <si>
    <t>MISSION CE CLIMATE</t>
  </si>
  <si>
    <t>222428</t>
  </si>
  <si>
    <t>READY4HEAT</t>
  </si>
  <si>
    <t>222429</t>
  </si>
  <si>
    <t>SMILE</t>
  </si>
  <si>
    <t>222430</t>
  </si>
  <si>
    <t>DANOVA NEXT</t>
  </si>
  <si>
    <t>222431</t>
  </si>
  <si>
    <t>MISSION</t>
  </si>
  <si>
    <t>101200</t>
  </si>
  <si>
    <t>Investicijsko vzdrževanje objektov - vrtci</t>
  </si>
  <si>
    <t>101300</t>
  </si>
  <si>
    <t>Investicije in investicijsko vzdrževanje objektov socialnega varstva</t>
  </si>
  <si>
    <t>102000</t>
  </si>
  <si>
    <t>Investicije v osnovne šole</t>
  </si>
  <si>
    <t>102200</t>
  </si>
  <si>
    <t>Investicijsko vzdrževanje objektov - šole</t>
  </si>
  <si>
    <t>103412</t>
  </si>
  <si>
    <t>Splošna postavka za EU projekte</t>
  </si>
  <si>
    <t>103425</t>
  </si>
  <si>
    <t>Športni objekti</t>
  </si>
  <si>
    <t>103518</t>
  </si>
  <si>
    <t>Projekti TUS</t>
  </si>
  <si>
    <t>103528</t>
  </si>
  <si>
    <t>Energetske obnove javnih objektov - JZP</t>
  </si>
  <si>
    <t>103529</t>
  </si>
  <si>
    <t>Mariborska knjižnica</t>
  </si>
  <si>
    <t>103536</t>
  </si>
  <si>
    <t>Investicijsko vzdrževanje in nakup opreme KULTURA</t>
  </si>
  <si>
    <t>103537</t>
  </si>
  <si>
    <t>Investicijsko vzdrževanje in nakup opreme ŠPORT</t>
  </si>
  <si>
    <t>103539</t>
  </si>
  <si>
    <t>Ureditev Langerjeve vile</t>
  </si>
  <si>
    <t>103540</t>
  </si>
  <si>
    <t>Energetske obnove - tehnična pomoč ELENA</t>
  </si>
  <si>
    <t>107100</t>
  </si>
  <si>
    <t>ZD dr. A. Drolca - ZP Tezno</t>
  </si>
  <si>
    <t>107106</t>
  </si>
  <si>
    <t>ZD dr. Adolfa Drolca - ZP Jezdarska</t>
  </si>
  <si>
    <t>750000</t>
  </si>
  <si>
    <t>Regionalne razvojne aktivnosti</t>
  </si>
  <si>
    <t>103432</t>
  </si>
  <si>
    <t>Splošna postavka za pripravo in izvedbo razvojnih projektov</t>
  </si>
  <si>
    <t>103527</t>
  </si>
  <si>
    <t>Oder na Dravi</t>
  </si>
  <si>
    <t>222413</t>
  </si>
  <si>
    <t>URBAN SOIL 4 FOOD</t>
  </si>
  <si>
    <t>107001</t>
  </si>
  <si>
    <t>Investicijsko vzdrževanje in nakup opreme na področju zdravstva</t>
  </si>
  <si>
    <t>4204</t>
  </si>
  <si>
    <t>Novogradnje, rekonstrukcije in adaptacije</t>
  </si>
  <si>
    <t>103541</t>
  </si>
  <si>
    <t>Obnova kegljišča v Dvorani Tabor</t>
  </si>
  <si>
    <t>4206</t>
  </si>
  <si>
    <t>Nakup zemljišč in naravnih bogastev</t>
  </si>
  <si>
    <t>101000</t>
  </si>
  <si>
    <t>Investicije - vrtci</t>
  </si>
  <si>
    <t>103538</t>
  </si>
  <si>
    <t>Investicije - KULTURA</t>
  </si>
  <si>
    <t>152163</t>
  </si>
  <si>
    <t>Ureditev območja tržnice Tabor</t>
  </si>
  <si>
    <t>223000</t>
  </si>
  <si>
    <t>Obnova opreme - vrtci</t>
  </si>
  <si>
    <t>223100</t>
  </si>
  <si>
    <t>Obnova opreme - šole</t>
  </si>
  <si>
    <t>0413</t>
  </si>
  <si>
    <t>Urad za komunalo, promet in prostor</t>
  </si>
  <si>
    <t>512304</t>
  </si>
  <si>
    <t>MULTI - E</t>
  </si>
  <si>
    <t>512306</t>
  </si>
  <si>
    <t>CE4CE - hranilniki energije JMPP</t>
  </si>
  <si>
    <t>512308</t>
  </si>
  <si>
    <t>E-MED</t>
  </si>
  <si>
    <t>512310</t>
  </si>
  <si>
    <t>DEGREE4ALPS</t>
  </si>
  <si>
    <t>151004</t>
  </si>
  <si>
    <t>Investicije in investicijsko vzdrževanje vodovodnega omrežja</t>
  </si>
  <si>
    <t>151018</t>
  </si>
  <si>
    <t>Pitna voda izven javne oskrbe</t>
  </si>
  <si>
    <t>151118</t>
  </si>
  <si>
    <t>Gradnja in obnova kanalizacijskega omrežja</t>
  </si>
  <si>
    <t>151202</t>
  </si>
  <si>
    <t>Postavitev sončnih elektrarn</t>
  </si>
  <si>
    <t>151401</t>
  </si>
  <si>
    <t>Obnova promenade v Mestnem parku</t>
  </si>
  <si>
    <t>151414</t>
  </si>
  <si>
    <t>Igrala na javnih površinah</t>
  </si>
  <si>
    <t>151505</t>
  </si>
  <si>
    <t>Upravljanje z zaprtimi odlagališči</t>
  </si>
  <si>
    <t>151506</t>
  </si>
  <si>
    <t>Redno vzdrževanje čistoče na javnih površinah - Nigrad</t>
  </si>
  <si>
    <t>152001</t>
  </si>
  <si>
    <t>Tehnično urejanje prometa</t>
  </si>
  <si>
    <t>152016</t>
  </si>
  <si>
    <t>Investicije v infrastrukturo avtobusnega prometa</t>
  </si>
  <si>
    <t>152100</t>
  </si>
  <si>
    <t>Investicije in investicijsko vzdrževanje občinskih cest</t>
  </si>
  <si>
    <t>152112</t>
  </si>
  <si>
    <t>Dokumentacija in pripravljalna dela</t>
  </si>
  <si>
    <t>152155</t>
  </si>
  <si>
    <t>Sanacija plazov</t>
  </si>
  <si>
    <t>152158</t>
  </si>
  <si>
    <t>Tržnice-investicijsko vzdrževanje</t>
  </si>
  <si>
    <t>152600</t>
  </si>
  <si>
    <t>Storitvena pristojbina</t>
  </si>
  <si>
    <t>153006</t>
  </si>
  <si>
    <t>Krasitev mesta ob praznikih</t>
  </si>
  <si>
    <t>153201</t>
  </si>
  <si>
    <t>Investicije in investicijsko vzdrževanje javne razsvetljave</t>
  </si>
  <si>
    <t>153300</t>
  </si>
  <si>
    <t>Režijski obrat</t>
  </si>
  <si>
    <t>153510</t>
  </si>
  <si>
    <t>Inv. vzdrž. krožno kabinske žičnice</t>
  </si>
  <si>
    <t>153515</t>
  </si>
  <si>
    <t>Projekti TUS - mobilnost</t>
  </si>
  <si>
    <t>153522</t>
  </si>
  <si>
    <t>Elena Mobilnost</t>
  </si>
  <si>
    <t>155000</t>
  </si>
  <si>
    <t>Strateški prostorski akti</t>
  </si>
  <si>
    <t>155100</t>
  </si>
  <si>
    <t>Izvedbeni prostorski akti</t>
  </si>
  <si>
    <t>155200</t>
  </si>
  <si>
    <t>Strokovne podlage</t>
  </si>
  <si>
    <t>155400</t>
  </si>
  <si>
    <t>Urbana središča MČ in KS</t>
  </si>
  <si>
    <t>156902</t>
  </si>
  <si>
    <t>Strateška karta hrupa MOM</t>
  </si>
  <si>
    <t>157001</t>
  </si>
  <si>
    <t>Gozdovi s posebnim namenom</t>
  </si>
  <si>
    <t>217600</t>
  </si>
  <si>
    <t>Delovanje občinskega Sveta za vzgojo in preventivo</t>
  </si>
  <si>
    <t>217804</t>
  </si>
  <si>
    <t>Evropski teden mobilnosti</t>
  </si>
  <si>
    <t>511207</t>
  </si>
  <si>
    <t>Vzdrževanje javnih zelenih površin in opreme</t>
  </si>
  <si>
    <t>511302</t>
  </si>
  <si>
    <t>Novoletna krasitev mesta</t>
  </si>
  <si>
    <t>511401</t>
  </si>
  <si>
    <t>Vzdrževanje javnih parkirišč</t>
  </si>
  <si>
    <t>512302</t>
  </si>
  <si>
    <t>Dravska kolesarska pot</t>
  </si>
  <si>
    <t>912002</t>
  </si>
  <si>
    <t>Nakup, izdelava in vzdrževanje podatkovnih baz</t>
  </si>
  <si>
    <t>151217</t>
  </si>
  <si>
    <t>Ukrepi trajnostne mobilnosti (javne električne polnilnice)</t>
  </si>
  <si>
    <t>151218</t>
  </si>
  <si>
    <t>Ukrepi trajnostne mobilnosti - sistem souporabe koles</t>
  </si>
  <si>
    <t>511001</t>
  </si>
  <si>
    <t>Redno vzdrževanje čistoče na javnih površinah</t>
  </si>
  <si>
    <t>511303</t>
  </si>
  <si>
    <t>Plačilo stroškov za porabljeno energijo</t>
  </si>
  <si>
    <t>152020</t>
  </si>
  <si>
    <t>EU projekt EfficienCE</t>
  </si>
  <si>
    <t>512305</t>
  </si>
  <si>
    <t>EU APOLLO</t>
  </si>
  <si>
    <t>512309</t>
  </si>
  <si>
    <t>eBRT2030 - Kakovosten javni potniški promet</t>
  </si>
  <si>
    <t>151013</t>
  </si>
  <si>
    <t>Investicije v infrastrukturo vodovodnega omrežja</t>
  </si>
  <si>
    <t>151016</t>
  </si>
  <si>
    <t>Kataster komunalni vodi in naprave</t>
  </si>
  <si>
    <t>152017</t>
  </si>
  <si>
    <t>Storitev upravljanja in vzdrževanja sistema semaforjev</t>
  </si>
  <si>
    <t>152500</t>
  </si>
  <si>
    <t>Investicije in investicijsko vzdrževanje infrastrukturnih objektov pokopališča</t>
  </si>
  <si>
    <t>153103</t>
  </si>
  <si>
    <t>Ureditev propustov in opornih zidov (elementarne nezgode)</t>
  </si>
  <si>
    <t>162601</t>
  </si>
  <si>
    <t>Vzdrževanje programske opreme za GIS</t>
  </si>
  <si>
    <t>511101</t>
  </si>
  <si>
    <t>Redno letno vzdrževanje javnih prometnih površin</t>
  </si>
  <si>
    <t>511103</t>
  </si>
  <si>
    <t>Redno vzdrževanje cestne opreme</t>
  </si>
  <si>
    <t>511112</t>
  </si>
  <si>
    <t>Sanacija asfaltnih vozišč s prevlekami</t>
  </si>
  <si>
    <t>511115</t>
  </si>
  <si>
    <t>Kataster - cestne zapore</t>
  </si>
  <si>
    <t>511116</t>
  </si>
  <si>
    <t>Vzdrževanje in urejanje javnih poti in občinskih cest nižje kategorije cest</t>
  </si>
  <si>
    <t>511117</t>
  </si>
  <si>
    <t>Popravila poškodb - vplačila zavarovalnic</t>
  </si>
  <si>
    <t>511301</t>
  </si>
  <si>
    <t>Redno vzdrževanje javne razsvetljave</t>
  </si>
  <si>
    <t>511402</t>
  </si>
  <si>
    <t>Vzdrževanje prometne signalizacije in prometne opreme</t>
  </si>
  <si>
    <t>912004</t>
  </si>
  <si>
    <t>Izdelava aplikacij</t>
  </si>
  <si>
    <t>151201</t>
  </si>
  <si>
    <t>Investicije in investicijsko vzdrževanje distribucijskega omrežja zemeljskega plina</t>
  </si>
  <si>
    <t>152005</t>
  </si>
  <si>
    <t>Urejanje vodnega prometa</t>
  </si>
  <si>
    <t>152200</t>
  </si>
  <si>
    <t>Sofinanciranje infrastrukture ob izgradnji državnih cest</t>
  </si>
  <si>
    <t>164506</t>
  </si>
  <si>
    <t>Podvoz Ledina</t>
  </si>
  <si>
    <t>151503</t>
  </si>
  <si>
    <t>Najemnina zaprte deponije Pobrežje</t>
  </si>
  <si>
    <t>153514</t>
  </si>
  <si>
    <t>RAKUŠEV TRG - poravnava</t>
  </si>
  <si>
    <t>153504</t>
  </si>
  <si>
    <t>Avtobusna postaja</t>
  </si>
  <si>
    <t>214720</t>
  </si>
  <si>
    <t>Svet za varstvo uporabnikov javnih dobrin- sejnine</t>
  </si>
  <si>
    <t>511104</t>
  </si>
  <si>
    <t>Redno vzdrževanje gozdnih cest</t>
  </si>
  <si>
    <t>512300</t>
  </si>
  <si>
    <t>Subvencioniranje mestnega avtobusnega prometa</t>
  </si>
  <si>
    <t>151017</t>
  </si>
  <si>
    <t>Subvencioniranje cen vodarine za gospodinjske odjemalce</t>
  </si>
  <si>
    <t>512301</t>
  </si>
  <si>
    <t>Subvencioniranje delovanja krožno kabinske žičnice</t>
  </si>
  <si>
    <t>156402</t>
  </si>
  <si>
    <t>Delovanje mobilnostnega centra</t>
  </si>
  <si>
    <t>151210</t>
  </si>
  <si>
    <t>Energetska agencija za Podravje</t>
  </si>
  <si>
    <t>133006</t>
  </si>
  <si>
    <t>Odprava posledic naravne nesreče na gozdnih cestah</t>
  </si>
  <si>
    <t>152019</t>
  </si>
  <si>
    <t>Urejanje šolskih poti</t>
  </si>
  <si>
    <t>511008</t>
  </si>
  <si>
    <t>Skrb za prostoživeče živali na javnih površinah</t>
  </si>
  <si>
    <t>511108</t>
  </si>
  <si>
    <t>Redno zimsko vzdrževanje javnih prometnih površin</t>
  </si>
  <si>
    <t>511200</t>
  </si>
  <si>
    <t>Vzdrževanje površin na pokopališčih izven grobnih polj</t>
  </si>
  <si>
    <t>511206</t>
  </si>
  <si>
    <t>Akvarij-terarij-sofinanciranje dejavnosti</t>
  </si>
  <si>
    <t>151400</t>
  </si>
  <si>
    <t>Urejanje in obnova obstoječih javnih zelenih površin ter klopi na javnih površinah</t>
  </si>
  <si>
    <t>152014</t>
  </si>
  <si>
    <t>Parkirišča-posodobitev parkirnih sistemov</t>
  </si>
  <si>
    <t>151203</t>
  </si>
  <si>
    <t>Investicije in investicijsko vzdrževanje distribucijskega omrežja toplote</t>
  </si>
  <si>
    <t>151502</t>
  </si>
  <si>
    <t>Center za gospodarjenje z odpadki</t>
  </si>
  <si>
    <t>153112</t>
  </si>
  <si>
    <t>Ureditev Gregorčičeve ulice</t>
  </si>
  <si>
    <t>133000</t>
  </si>
  <si>
    <t>Odprava posledic škode na cestah - naravne nesreče 4.8.2023</t>
  </si>
  <si>
    <t>133001</t>
  </si>
  <si>
    <t>Odprava posledic škode na občinski javni gospodarski infrastrukturi - naravne nesreče 4.8.2023</t>
  </si>
  <si>
    <t>133003</t>
  </si>
  <si>
    <t>Odprava posledic plazov-naravne nesreče med 12. in 13.julijem 2023</t>
  </si>
  <si>
    <t>133004</t>
  </si>
  <si>
    <t>Odprava posledic plazov-naravne nesreče med 17.julijem in 3.avgustom 2023</t>
  </si>
  <si>
    <t>133005</t>
  </si>
  <si>
    <t>Odprava posledic plazov- naravne nesreče od 14. do 23.maja 2023</t>
  </si>
  <si>
    <t>151007</t>
  </si>
  <si>
    <t>Priprava evropskih projektov - vodovod</t>
  </si>
  <si>
    <t>151121</t>
  </si>
  <si>
    <t>Investicije in investicijsko vzdrževanje CČN</t>
  </si>
  <si>
    <t>151402</t>
  </si>
  <si>
    <t>Mestni park</t>
  </si>
  <si>
    <t>151413</t>
  </si>
  <si>
    <t>Izgradnja in obnova javnih sanitarij</t>
  </si>
  <si>
    <t>152162</t>
  </si>
  <si>
    <t>Sanacija premostitvenih objektov</t>
  </si>
  <si>
    <t>153009</t>
  </si>
  <si>
    <t>Akvarij-terarij-investicije in investicijsko vzdrževanje</t>
  </si>
  <si>
    <t>511118</t>
  </si>
  <si>
    <t>Ureditev starega mestnega jedra</t>
  </si>
  <si>
    <t>153523</t>
  </si>
  <si>
    <t>Preboj Pariške komune in ureditev žel. trikotnika</t>
  </si>
  <si>
    <t>511113</t>
  </si>
  <si>
    <t>Periodični pregledi cestnih objektov - mostovi</t>
  </si>
  <si>
    <t>0415</t>
  </si>
  <si>
    <t>Urad za gospodarske dejavnosti in gospod. z neprem. prem.</t>
  </si>
  <si>
    <t>161005</t>
  </si>
  <si>
    <t>Investicije v kmetijska gospodarstva</t>
  </si>
  <si>
    <t>162300</t>
  </si>
  <si>
    <t>Investicije in investicijsko vzdrževanje poslovnih prostorov</t>
  </si>
  <si>
    <t>163608</t>
  </si>
  <si>
    <t>Nakup in urejanje zemljišč</t>
  </si>
  <si>
    <t>521101</t>
  </si>
  <si>
    <t>Stroški upravljanja s poslovnimi prostori</t>
  </si>
  <si>
    <t>550000</t>
  </si>
  <si>
    <t>Upravljanje stanovanj v lasti MOM</t>
  </si>
  <si>
    <t>711012</t>
  </si>
  <si>
    <t>Pomoči "de minimis" za razvoj kmetijstva</t>
  </si>
  <si>
    <t>742013</t>
  </si>
  <si>
    <t>Ukrepi za spodbujanje gospodarstva</t>
  </si>
  <si>
    <t>742015</t>
  </si>
  <si>
    <t>Izvajanje LAS</t>
  </si>
  <si>
    <t>742016</t>
  </si>
  <si>
    <t>Čarobni december</t>
  </si>
  <si>
    <t>852200</t>
  </si>
  <si>
    <t>Subvencije stanarin</t>
  </si>
  <si>
    <t>742000</t>
  </si>
  <si>
    <t>Zavod za turizem Maribor</t>
  </si>
  <si>
    <t>742017</t>
  </si>
  <si>
    <t>Regijski turizem (RRA)</t>
  </si>
  <si>
    <t>711008</t>
  </si>
  <si>
    <t>Ukrepi za preprečitev škod iz naravnih nesreč</t>
  </si>
  <si>
    <t>713000</t>
  </si>
  <si>
    <t>Azil za živali</t>
  </si>
  <si>
    <t>4200</t>
  </si>
  <si>
    <t>Nakup zgradb in prostorov</t>
  </si>
  <si>
    <t>552000</t>
  </si>
  <si>
    <t>Tekoče in investicijsko vzdrževanje stanovanj</t>
  </si>
  <si>
    <t>742012</t>
  </si>
  <si>
    <t>Turistična infrastruktura</t>
  </si>
  <si>
    <t>4310</t>
  </si>
  <si>
    <t>Invest.transf.neprofitnim organizacijam in ustanovam</t>
  </si>
  <si>
    <t>4313</t>
  </si>
  <si>
    <t>Invest.transf. privatnim podjetjem</t>
  </si>
  <si>
    <t>4314</t>
  </si>
  <si>
    <t>Invest.transf. posameznikom in zasebnikom</t>
  </si>
  <si>
    <t>4321</t>
  </si>
  <si>
    <t>Investicijski transferi javnim skladom in agencijam</t>
  </si>
  <si>
    <t>223601</t>
  </si>
  <si>
    <t>Obnova opreme Zavod za turizem</t>
  </si>
  <si>
    <t>050501</t>
  </si>
  <si>
    <t>Medobčinska inšpekcija</t>
  </si>
  <si>
    <t>111804</t>
  </si>
  <si>
    <t>Plače, prispevki in dodatki zaposlenih - Medobčinska inšpekcija</t>
  </si>
  <si>
    <t>211713</t>
  </si>
  <si>
    <t>Materialni stroški - Medobčinska inšpekcija</t>
  </si>
  <si>
    <t>213402</t>
  </si>
  <si>
    <t>Nakup opreme - Medobčinska inšpekcija</t>
  </si>
  <si>
    <t>050502</t>
  </si>
  <si>
    <t>Medobčinsko redarstvo</t>
  </si>
  <si>
    <t>111805</t>
  </si>
  <si>
    <t>Plače, prispevki in dodatki zaposlenih - Medobčinsko redarstvo</t>
  </si>
  <si>
    <t>211714</t>
  </si>
  <si>
    <t>Materialni stroški - Medobčinsko redarstvo</t>
  </si>
  <si>
    <t>213403</t>
  </si>
  <si>
    <t>Nakup opreme - Medobčinsko redarstvo</t>
  </si>
  <si>
    <t>050503</t>
  </si>
  <si>
    <t>Skupna služba varstva okolja</t>
  </si>
  <si>
    <t>111806</t>
  </si>
  <si>
    <t>Plače, prispevki in dodatki zaposlenih - Skupna služba varstva okolja</t>
  </si>
  <si>
    <t>156001</t>
  </si>
  <si>
    <t>Okolje</t>
  </si>
  <si>
    <t>156101</t>
  </si>
  <si>
    <t>Narava</t>
  </si>
  <si>
    <t>156901</t>
  </si>
  <si>
    <t>Sanacija izlitja olja na HS1</t>
  </si>
  <si>
    <t>157000</t>
  </si>
  <si>
    <t>Upravljanje z gozdovi s posebnim namenom</t>
  </si>
  <si>
    <t>211715</t>
  </si>
  <si>
    <t>Materialni stroški - Skupna služba varstva okolja</t>
  </si>
  <si>
    <t>156301</t>
  </si>
  <si>
    <t>Programi, poročila in sofinanciranje programov</t>
  </si>
  <si>
    <t>156401</t>
  </si>
  <si>
    <t>213404</t>
  </si>
  <si>
    <t>Nakup opreme - Skupna služba varstva okolja</t>
  </si>
  <si>
    <t>050504</t>
  </si>
  <si>
    <t>Skupna notranjerevizijska služba</t>
  </si>
  <si>
    <t>111809</t>
  </si>
  <si>
    <t>Plače, prispevki in dodatki zaposlenih - Skupna notranjerevizijska služba</t>
  </si>
  <si>
    <t>211716</t>
  </si>
  <si>
    <t>Materialni stroški - Skupna notranjerevizijska služba</t>
  </si>
  <si>
    <t>213405</t>
  </si>
  <si>
    <t>Nakup opreme - Skupna notranjerevizijska služba</t>
  </si>
  <si>
    <t>050505</t>
  </si>
  <si>
    <t>Skupna pravna služba</t>
  </si>
  <si>
    <t>111810</t>
  </si>
  <si>
    <t>Plače, prispevki in dodatki zaposlenih - Skupna pravna služba</t>
  </si>
  <si>
    <t>211717</t>
  </si>
  <si>
    <t>Materialni stroški - Skupna pravna služba</t>
  </si>
  <si>
    <t>213406</t>
  </si>
  <si>
    <t>Nakup opreme - Skupna pravna služba</t>
  </si>
  <si>
    <t>050506</t>
  </si>
  <si>
    <t>Skupna služba urejanja prostora</t>
  </si>
  <si>
    <t>111811</t>
  </si>
  <si>
    <t>Plače, prispevki in dodatki zaposlenih - Skupna služba urejanja prostora</t>
  </si>
  <si>
    <t>211718</t>
  </si>
  <si>
    <t>Materialni stroški - Skupna služba urejanja prostora</t>
  </si>
  <si>
    <t>213407</t>
  </si>
  <si>
    <t>Nakup opreme - Skupna služba urejanja prostora</t>
  </si>
  <si>
    <t>050507</t>
  </si>
  <si>
    <t>Skupna služba civilne zaščite in požarnega varstva</t>
  </si>
  <si>
    <t>111812</t>
  </si>
  <si>
    <t>Plače, prispevki in dodatki zaposlenih - Skupna služba civilne zaščite</t>
  </si>
  <si>
    <t>211719</t>
  </si>
  <si>
    <t>Materialni stroški - Skupna služba civilne zaščite</t>
  </si>
  <si>
    <t>534002</t>
  </si>
  <si>
    <t>Stroški ZIR COVID-19 - Skupna služba civilne zaščite</t>
  </si>
  <si>
    <t>837006</t>
  </si>
  <si>
    <t>Program štabov, enot civilne zaščite in drugih reševalnih sil - Skupna služba civilne zaščite</t>
  </si>
  <si>
    <t>837005</t>
  </si>
  <si>
    <t>Sofinanciranje pogodbenih izvajalcev - Skupna služba civilne zaščite</t>
  </si>
  <si>
    <t>164009</t>
  </si>
  <si>
    <t>Vzdrževanje objektov in obnova opreme prostovoljne gasilske službe - SSCZ</t>
  </si>
  <si>
    <t>531006</t>
  </si>
  <si>
    <t>Gasilska zveza Maribor - Skupna služba civilne zaščite</t>
  </si>
  <si>
    <t>531007</t>
  </si>
  <si>
    <t>GZM-Prostovoljne gasilske enote - Skupna služba civilne zaščite</t>
  </si>
  <si>
    <t>164008</t>
  </si>
  <si>
    <t>Vzdrževanje objektov in obnova opreme poklicne javne gasilske službe - SSCZ</t>
  </si>
  <si>
    <t>531005</t>
  </si>
  <si>
    <t>Javni zavod Gasilska brigada Maribor-Skupna služba civilne zaščite</t>
  </si>
  <si>
    <t>213408</t>
  </si>
  <si>
    <t>Nakup opreme - Skupna služba civilne zaščite</t>
  </si>
  <si>
    <t>164011</t>
  </si>
  <si>
    <t>Obnova in gradnja objektov za potrebe zaščite in reševanja</t>
  </si>
  <si>
    <t>534003</t>
  </si>
  <si>
    <t>Program požarnega sklada - Skupna služba civilne zaščite</t>
  </si>
  <si>
    <t>0601</t>
  </si>
  <si>
    <t>Mestna četrt Center</t>
  </si>
  <si>
    <t>810501</t>
  </si>
  <si>
    <t>Materialni stroški</t>
  </si>
  <si>
    <t>810601</t>
  </si>
  <si>
    <t>Programi dela MČ in KS</t>
  </si>
  <si>
    <t>811001</t>
  </si>
  <si>
    <t>Vlaganja v objekte in opremo</t>
  </si>
  <si>
    <t>810808</t>
  </si>
  <si>
    <t>Vzdrževanje javnih poti-letno in zimsko</t>
  </si>
  <si>
    <t>0602</t>
  </si>
  <si>
    <t>Mestna četrt Ivan Cankar</t>
  </si>
  <si>
    <t>810502</t>
  </si>
  <si>
    <t>810602</t>
  </si>
  <si>
    <t>811002</t>
  </si>
  <si>
    <t>810801</t>
  </si>
  <si>
    <t>Vzdrževanje javnih poti - letno in zimsko</t>
  </si>
  <si>
    <t>0603</t>
  </si>
  <si>
    <t>Mestna četrt Brezje-Dogoše-Zrkovci</t>
  </si>
  <si>
    <t>810503</t>
  </si>
  <si>
    <t>810603</t>
  </si>
  <si>
    <t>810809</t>
  </si>
  <si>
    <t>0604</t>
  </si>
  <si>
    <t>Mestna četrt Koroška vrata</t>
  </si>
  <si>
    <t>810504</t>
  </si>
  <si>
    <t>810604</t>
  </si>
  <si>
    <t>811004</t>
  </si>
  <si>
    <t>0605</t>
  </si>
  <si>
    <t>Mestna četrt Magdalena</t>
  </si>
  <si>
    <t>810505</t>
  </si>
  <si>
    <t>810605</t>
  </si>
  <si>
    <t>811005</t>
  </si>
  <si>
    <t>0606</t>
  </si>
  <si>
    <t>Mestna četrt Nova vas</t>
  </si>
  <si>
    <t>810506</t>
  </si>
  <si>
    <t>810606</t>
  </si>
  <si>
    <t>811006</t>
  </si>
  <si>
    <t>0607</t>
  </si>
  <si>
    <t>Mestna četrt Pobrežje</t>
  </si>
  <si>
    <t>810507</t>
  </si>
  <si>
    <t>810607</t>
  </si>
  <si>
    <t>811007</t>
  </si>
  <si>
    <t>811107</t>
  </si>
  <si>
    <t>Obratovalni stroški najemnikov</t>
  </si>
  <si>
    <t>0608</t>
  </si>
  <si>
    <t>Mestna četrt Radvanje</t>
  </si>
  <si>
    <t>810508</t>
  </si>
  <si>
    <t>810608</t>
  </si>
  <si>
    <t>811008</t>
  </si>
  <si>
    <t>0609</t>
  </si>
  <si>
    <t>Mestna četrt Tabor</t>
  </si>
  <si>
    <t>810509</t>
  </si>
  <si>
    <t>810609</t>
  </si>
  <si>
    <t>811009</t>
  </si>
  <si>
    <t>0610</t>
  </si>
  <si>
    <t>Mestna četrt Tezno</t>
  </si>
  <si>
    <t>810510</t>
  </si>
  <si>
    <t>810610</t>
  </si>
  <si>
    <t>811010</t>
  </si>
  <si>
    <t>0611</t>
  </si>
  <si>
    <t>Mestna četrt Studenci</t>
  </si>
  <si>
    <t>810511</t>
  </si>
  <si>
    <t>810611</t>
  </si>
  <si>
    <t>811011</t>
  </si>
  <si>
    <t>0612</t>
  </si>
  <si>
    <t>Krajevna skupnost Bresternica-Gaj</t>
  </si>
  <si>
    <t>810512</t>
  </si>
  <si>
    <t>810612</t>
  </si>
  <si>
    <t>810901</t>
  </si>
  <si>
    <t>Upravljanje pokopališč</t>
  </si>
  <si>
    <t>811012</t>
  </si>
  <si>
    <t>810802</t>
  </si>
  <si>
    <t>0613</t>
  </si>
  <si>
    <t>Krajevna skupnost Kamnica</t>
  </si>
  <si>
    <t>810513</t>
  </si>
  <si>
    <t>810613</t>
  </si>
  <si>
    <t>810902</t>
  </si>
  <si>
    <t>811013</t>
  </si>
  <si>
    <t>811113</t>
  </si>
  <si>
    <t>810803</t>
  </si>
  <si>
    <t>0614</t>
  </si>
  <si>
    <t>Krajevna skupnost Limbuš</t>
  </si>
  <si>
    <t>810514</t>
  </si>
  <si>
    <t>810614</t>
  </si>
  <si>
    <t>810903</t>
  </si>
  <si>
    <t>810804</t>
  </si>
  <si>
    <t>811014</t>
  </si>
  <si>
    <t>0615</t>
  </si>
  <si>
    <t>Krajevna skupnost Pekre</t>
  </si>
  <si>
    <t>810515</t>
  </si>
  <si>
    <t>810615</t>
  </si>
  <si>
    <t>811015</t>
  </si>
  <si>
    <t>810805</t>
  </si>
  <si>
    <t>0616</t>
  </si>
  <si>
    <t>Krajevna skupnost Razvanje</t>
  </si>
  <si>
    <t>810516</t>
  </si>
  <si>
    <t>810616</t>
  </si>
  <si>
    <t>810904</t>
  </si>
  <si>
    <t>810806</t>
  </si>
  <si>
    <t>811016</t>
  </si>
  <si>
    <t>0617</t>
  </si>
  <si>
    <t>Krajevna skupnost Malečnik Ruperče</t>
  </si>
  <si>
    <t>810517</t>
  </si>
  <si>
    <t>810617</t>
  </si>
  <si>
    <t>810905</t>
  </si>
  <si>
    <t>811017</t>
  </si>
  <si>
    <t>810807</t>
  </si>
  <si>
    <t>ZR 2023</t>
  </si>
  <si>
    <t>ZR 2024</t>
  </si>
  <si>
    <t xml:space="preserve"> Pro.2025-1.ob.</t>
  </si>
  <si>
    <t xml:space="preserve"> Pro.2026-1.ob.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</si>
</sst>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2" xfId="0" applyFill="1" applyBorder="1" applyAlignment="1">
      <alignment horizontal="center" vertical="center"/>
    </xf>
    <xf numFmtId="49" fontId="2" fillId="3" borderId="2" xfId="0" applyNumberFormat="1" applyFont="1" applyFill="1" applyBorder="1"/>
    <xf numFmtId="0" fontId="2" fillId="3" borderId="2" xfId="0" applyFont="1" applyFill="1" applyBorder="1"/>
    <xf numFmtId="4" fontId="2" fillId="3" borderId="2" xfId="0" applyNumberFormat="1" applyFont="1" applyFill="1" applyBorder="1" applyAlignment="1">
      <alignment horizontal="right"/>
    </xf>
    <xf numFmtId="0" fontId="3" fillId="3" borderId="2" xfId="0" applyFont="1" applyFill="1" applyBorder="1"/>
    <xf numFmtId="49" fontId="3" fillId="3" borderId="2" xfId="0" applyNumberFormat="1" applyFont="1" applyFill="1" applyBorder="1"/>
    <xf numFmtId="4" fontId="3" fillId="3" borderId="2" xfId="0" applyNumberFormat="1" applyFont="1" applyFill="1" applyBorder="1" applyAlignment="1">
      <alignment horizontal="right"/>
    </xf>
    <xf numFmtId="0" fontId="4" fillId="3" borderId="2" xfId="0" applyFont="1" applyFill="1" applyBorder="1"/>
    <xf numFmtId="49" fontId="4" fillId="3" borderId="2" xfId="0" applyNumberFormat="1" applyFont="1" applyFill="1" applyBorder="1"/>
    <xf numFmtId="4" fontId="4" fillId="3" borderId="2" xfId="0" applyNumberFormat="1" applyFont="1" applyFill="1" applyBorder="1" applyAlignment="1">
      <alignment horizontal="right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0"/>
  <sheetViews>
    <sheetView tabSelected="1" workbookViewId="0">
      <pane ySplit="2" topLeftCell="A216" activePane="bottomLeft" state="frozen"/>
      <selection pane="bottomLeft" activeCell="H6" sqref="H6"/>
    </sheetView>
  </sheetViews>
  <sheetFormatPr defaultRowHeight="14.4" x14ac:dyDescent="0.3"/>
  <cols>
    <col min="1" max="1" width="6.109375" bestFit="1" customWidth="1"/>
    <col min="2" max="2" width="6.33203125" bestFit="1" customWidth="1"/>
    <col min="3" max="3" width="5.33203125" bestFit="1" customWidth="1"/>
    <col min="4" max="4" width="37" customWidth="1"/>
    <col min="5" max="5" width="13.88671875" bestFit="1" customWidth="1"/>
    <col min="6" max="6" width="14.88671875" customWidth="1"/>
    <col min="7" max="8" width="13.88671875" bestFit="1" customWidth="1"/>
    <col min="9" max="9" width="6.88671875" customWidth="1"/>
    <col min="10" max="11" width="7" customWidth="1"/>
    <col min="12" max="12" width="7.88671875" bestFit="1" customWidth="1"/>
  </cols>
  <sheetData>
    <row r="1" spans="1:12" ht="30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3" t="s">
        <v>995</v>
      </c>
      <c r="F1" s="13" t="s">
        <v>996</v>
      </c>
      <c r="G1" s="13" t="s">
        <v>997</v>
      </c>
      <c r="H1" s="13" t="s">
        <v>998</v>
      </c>
      <c r="I1" s="13" t="s">
        <v>4</v>
      </c>
      <c r="J1" s="13" t="s">
        <v>5</v>
      </c>
      <c r="K1" s="13" t="s">
        <v>6</v>
      </c>
      <c r="L1" s="13" t="s">
        <v>7</v>
      </c>
    </row>
    <row r="2" spans="1:12" x14ac:dyDescent="0.3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  <c r="J2" s="1">
        <v>10</v>
      </c>
      <c r="K2" s="1">
        <v>11</v>
      </c>
      <c r="L2" s="1">
        <v>12</v>
      </c>
    </row>
    <row r="3" spans="1:12" x14ac:dyDescent="0.3">
      <c r="A3" s="2" t="s">
        <v>8</v>
      </c>
      <c r="B3" s="3"/>
      <c r="C3" s="3"/>
      <c r="D3" s="2" t="s">
        <v>9</v>
      </c>
      <c r="E3" s="4">
        <f>+E4+E20+E25+E30+E34+E36+E43+E52+E55+E75+E80</f>
        <v>390539.66000000003</v>
      </c>
      <c r="F3" s="4">
        <f>+F4+F20+F25+F30+F34+F36+F43+F52+F55+F75+F80</f>
        <v>508237.04999999993</v>
      </c>
      <c r="G3" s="4">
        <f>+G4+G20+G25+G30+G34+G36+G43+G52+G55+G75+G80</f>
        <v>420842</v>
      </c>
      <c r="H3" s="4">
        <f>+H4+H20+H25+H30+H34+H36+H43+H52+H55+H75+H80</f>
        <v>576842</v>
      </c>
      <c r="I3" s="4">
        <f t="shared" ref="I3:I66" si="0">IF(E3&lt;&gt;0,G3/E3*100,"-")</f>
        <v>107.75909417240747</v>
      </c>
      <c r="J3" s="4">
        <f t="shared" ref="J3:J66" si="1">IF(F3&lt;&gt;0,G3/F3*100,"-")</f>
        <v>82.804274107918758</v>
      </c>
      <c r="K3" s="4">
        <f t="shared" ref="K3:K66" si="2">IF(E3&lt;&gt;0,H3/E3*100,"-")</f>
        <v>147.70382091283633</v>
      </c>
      <c r="L3" s="4">
        <f t="shared" ref="L3:L66" si="3">IF(F3&lt;&gt;0,H3/F3*100,"-")</f>
        <v>113.49861250768714</v>
      </c>
    </row>
    <row r="4" spans="1:12" x14ac:dyDescent="0.3">
      <c r="A4" s="5"/>
      <c r="B4" s="6" t="s">
        <v>10</v>
      </c>
      <c r="C4" s="5"/>
      <c r="D4" s="6" t="s">
        <v>11</v>
      </c>
      <c r="E4" s="7">
        <f>+E5+E6+E7+E8+E9+E10+E11+E12+E13+E14+E15+E16+E17+E18+E19</f>
        <v>78370.430000000008</v>
      </c>
      <c r="F4" s="7">
        <f>+F5+F6+F7+F8+F9+F10+F11+F12+F13+F14+F15+F16+F17+F18+F19</f>
        <v>55456.72</v>
      </c>
      <c r="G4" s="7">
        <f>+G5+G6+G7+G8+G9+G10+G11+G12+G13+G14+G15+G16+G17+G18+G19</f>
        <v>68216.75</v>
      </c>
      <c r="H4" s="7">
        <f>+H5+H6+H7+H8+H9+H10+H11+H12+H13+H14+H15+H16+H17+H18+H19</f>
        <v>143516.75</v>
      </c>
      <c r="I4" s="7">
        <f t="shared" si="0"/>
        <v>87.043990954241281</v>
      </c>
      <c r="J4" s="7">
        <f t="shared" si="1"/>
        <v>123.00898790985113</v>
      </c>
      <c r="K4" s="7">
        <f t="shared" si="2"/>
        <v>183.12614847207038</v>
      </c>
      <c r="L4" s="7">
        <f t="shared" si="3"/>
        <v>258.79054873782655</v>
      </c>
    </row>
    <row r="5" spans="1:12" x14ac:dyDescent="0.3">
      <c r="A5" s="8"/>
      <c r="B5" s="8"/>
      <c r="C5" s="9" t="s">
        <v>12</v>
      </c>
      <c r="D5" s="9" t="s">
        <v>9</v>
      </c>
      <c r="E5" s="10">
        <v>27287.05</v>
      </c>
      <c r="F5" s="10">
        <v>30558.46</v>
      </c>
      <c r="G5" s="10">
        <v>35000</v>
      </c>
      <c r="H5" s="10">
        <v>36000</v>
      </c>
      <c r="I5" s="10">
        <f t="shared" si="0"/>
        <v>128.26597232020319</v>
      </c>
      <c r="J5" s="10">
        <f t="shared" si="1"/>
        <v>114.53456751420066</v>
      </c>
      <c r="K5" s="10">
        <f t="shared" si="2"/>
        <v>131.93071438649469</v>
      </c>
      <c r="L5" s="10">
        <f t="shared" si="3"/>
        <v>117.80698372889209</v>
      </c>
    </row>
    <row r="6" spans="1:12" x14ac:dyDescent="0.3">
      <c r="A6" s="8"/>
      <c r="B6" s="8"/>
      <c r="C6" s="9" t="s">
        <v>13</v>
      </c>
      <c r="D6" s="9" t="s">
        <v>14</v>
      </c>
      <c r="E6" s="10">
        <v>0</v>
      </c>
      <c r="F6" s="10">
        <v>8296</v>
      </c>
      <c r="G6" s="10">
        <v>7000</v>
      </c>
      <c r="H6" s="10">
        <v>8300</v>
      </c>
      <c r="I6" s="10" t="str">
        <f t="shared" si="0"/>
        <v>-</v>
      </c>
      <c r="J6" s="10">
        <f t="shared" si="1"/>
        <v>84.378013500482169</v>
      </c>
      <c r="K6" s="10" t="str">
        <f t="shared" si="2"/>
        <v>-</v>
      </c>
      <c r="L6" s="10">
        <f t="shared" si="3"/>
        <v>100.04821600771456</v>
      </c>
    </row>
    <row r="7" spans="1:12" x14ac:dyDescent="0.3">
      <c r="A7" s="8"/>
      <c r="B7" s="8"/>
      <c r="C7" s="9" t="s">
        <v>15</v>
      </c>
      <c r="D7" s="9" t="s">
        <v>16</v>
      </c>
      <c r="E7" s="10">
        <v>1049.8800000000001</v>
      </c>
      <c r="F7" s="10">
        <v>1250.18</v>
      </c>
      <c r="G7" s="10">
        <v>2500</v>
      </c>
      <c r="H7" s="10">
        <v>2500</v>
      </c>
      <c r="I7" s="10">
        <f t="shared" si="0"/>
        <v>238.12245208976259</v>
      </c>
      <c r="J7" s="10">
        <f t="shared" si="1"/>
        <v>199.97120414660287</v>
      </c>
      <c r="K7" s="10">
        <f t="shared" si="2"/>
        <v>238.12245208976259</v>
      </c>
      <c r="L7" s="10">
        <f t="shared" si="3"/>
        <v>199.97120414660287</v>
      </c>
    </row>
    <row r="8" spans="1:12" x14ac:dyDescent="0.3">
      <c r="A8" s="8"/>
      <c r="B8" s="8"/>
      <c r="C8" s="9" t="s">
        <v>17</v>
      </c>
      <c r="D8" s="9" t="s">
        <v>18</v>
      </c>
      <c r="E8" s="10">
        <v>500</v>
      </c>
      <c r="F8" s="10">
        <v>0</v>
      </c>
      <c r="G8" s="10">
        <v>1000</v>
      </c>
      <c r="H8" s="10">
        <v>1000</v>
      </c>
      <c r="I8" s="10">
        <f t="shared" si="0"/>
        <v>200</v>
      </c>
      <c r="J8" s="10" t="str">
        <f t="shared" si="1"/>
        <v>-</v>
      </c>
      <c r="K8" s="10">
        <f t="shared" si="2"/>
        <v>200</v>
      </c>
      <c r="L8" s="10" t="str">
        <f t="shared" si="3"/>
        <v>-</v>
      </c>
    </row>
    <row r="9" spans="1:12" x14ac:dyDescent="0.3">
      <c r="A9" s="8"/>
      <c r="B9" s="8"/>
      <c r="C9" s="9" t="s">
        <v>19</v>
      </c>
      <c r="D9" s="9" t="s">
        <v>20</v>
      </c>
      <c r="E9" s="10">
        <v>31987</v>
      </c>
      <c r="F9" s="10">
        <v>0</v>
      </c>
      <c r="G9" s="10">
        <v>1000</v>
      </c>
      <c r="H9" s="10">
        <v>75000</v>
      </c>
      <c r="I9" s="10">
        <f t="shared" si="0"/>
        <v>3.126270047206678</v>
      </c>
      <c r="J9" s="10" t="str">
        <f t="shared" si="1"/>
        <v>-</v>
      </c>
      <c r="K9" s="10">
        <f t="shared" si="2"/>
        <v>234.47025354050081</v>
      </c>
      <c r="L9" s="10" t="str">
        <f t="shared" si="3"/>
        <v>-</v>
      </c>
    </row>
    <row r="10" spans="1:12" x14ac:dyDescent="0.3">
      <c r="A10" s="8"/>
      <c r="B10" s="8"/>
      <c r="C10" s="9" t="s">
        <v>21</v>
      </c>
      <c r="D10" s="9" t="s">
        <v>22</v>
      </c>
      <c r="E10" s="10">
        <v>1316.08</v>
      </c>
      <c r="F10" s="10">
        <v>2293.5700000000002</v>
      </c>
      <c r="G10" s="10">
        <v>2056.75</v>
      </c>
      <c r="H10" s="10">
        <v>2056.75</v>
      </c>
      <c r="I10" s="10">
        <f t="shared" si="0"/>
        <v>156.27849370858914</v>
      </c>
      <c r="J10" s="10">
        <f t="shared" si="1"/>
        <v>89.674612067649988</v>
      </c>
      <c r="K10" s="10">
        <f t="shared" si="2"/>
        <v>156.27849370858914</v>
      </c>
      <c r="L10" s="10">
        <f t="shared" si="3"/>
        <v>89.674612067649988</v>
      </c>
    </row>
    <row r="11" spans="1:12" x14ac:dyDescent="0.3">
      <c r="A11" s="8"/>
      <c r="B11" s="8"/>
      <c r="C11" s="9" t="s">
        <v>23</v>
      </c>
      <c r="D11" s="9" t="s">
        <v>24</v>
      </c>
      <c r="E11" s="10">
        <v>11213.59</v>
      </c>
      <c r="F11" s="10">
        <v>5640</v>
      </c>
      <c r="G11" s="10">
        <v>700</v>
      </c>
      <c r="H11" s="10">
        <v>700</v>
      </c>
      <c r="I11" s="10">
        <f t="shared" si="0"/>
        <v>6.2424254855046417</v>
      </c>
      <c r="J11" s="10">
        <f t="shared" si="1"/>
        <v>12.411347517730496</v>
      </c>
      <c r="K11" s="10">
        <f t="shared" si="2"/>
        <v>6.2424254855046417</v>
      </c>
      <c r="L11" s="10">
        <f t="shared" si="3"/>
        <v>12.411347517730496</v>
      </c>
    </row>
    <row r="12" spans="1:12" x14ac:dyDescent="0.3">
      <c r="A12" s="8"/>
      <c r="B12" s="8"/>
      <c r="C12" s="9" t="s">
        <v>25</v>
      </c>
      <c r="D12" s="9" t="s">
        <v>26</v>
      </c>
      <c r="E12" s="10">
        <v>400</v>
      </c>
      <c r="F12" s="10">
        <v>880.68</v>
      </c>
      <c r="G12" s="10">
        <v>1200</v>
      </c>
      <c r="H12" s="10">
        <v>1200</v>
      </c>
      <c r="I12" s="10">
        <f t="shared" si="0"/>
        <v>300</v>
      </c>
      <c r="J12" s="10">
        <f t="shared" si="1"/>
        <v>136.25834582368171</v>
      </c>
      <c r="K12" s="10">
        <f t="shared" si="2"/>
        <v>300</v>
      </c>
      <c r="L12" s="10">
        <f t="shared" si="3"/>
        <v>136.25834582368171</v>
      </c>
    </row>
    <row r="13" spans="1:12" x14ac:dyDescent="0.3">
      <c r="A13" s="8"/>
      <c r="B13" s="8"/>
      <c r="C13" s="9" t="s">
        <v>27</v>
      </c>
      <c r="D13" s="9" t="s">
        <v>28</v>
      </c>
      <c r="E13" s="10">
        <v>488.22</v>
      </c>
      <c r="F13" s="10">
        <v>0</v>
      </c>
      <c r="G13" s="10">
        <v>4600</v>
      </c>
      <c r="H13" s="10">
        <v>4800</v>
      </c>
      <c r="I13" s="10">
        <f t="shared" si="0"/>
        <v>942.19818934087095</v>
      </c>
      <c r="J13" s="10" t="str">
        <f t="shared" si="1"/>
        <v>-</v>
      </c>
      <c r="K13" s="10">
        <f t="shared" si="2"/>
        <v>983.16332800786518</v>
      </c>
      <c r="L13" s="10" t="str">
        <f t="shared" si="3"/>
        <v>-</v>
      </c>
    </row>
    <row r="14" spans="1:12" x14ac:dyDescent="0.3">
      <c r="A14" s="8"/>
      <c r="B14" s="8"/>
      <c r="C14" s="9" t="s">
        <v>29</v>
      </c>
      <c r="D14" s="9" t="s">
        <v>30</v>
      </c>
      <c r="E14" s="10">
        <v>0</v>
      </c>
      <c r="F14" s="10">
        <v>0</v>
      </c>
      <c r="G14" s="10">
        <v>1200</v>
      </c>
      <c r="H14" s="10">
        <v>1200</v>
      </c>
      <c r="I14" s="10" t="str">
        <f t="shared" si="0"/>
        <v>-</v>
      </c>
      <c r="J14" s="10" t="str">
        <f t="shared" si="1"/>
        <v>-</v>
      </c>
      <c r="K14" s="10" t="str">
        <f t="shared" si="2"/>
        <v>-</v>
      </c>
      <c r="L14" s="10" t="str">
        <f t="shared" si="3"/>
        <v>-</v>
      </c>
    </row>
    <row r="15" spans="1:12" x14ac:dyDescent="0.3">
      <c r="A15" s="8"/>
      <c r="B15" s="8"/>
      <c r="C15" s="9" t="s">
        <v>31</v>
      </c>
      <c r="D15" s="9" t="s">
        <v>32</v>
      </c>
      <c r="E15" s="10">
        <v>2400</v>
      </c>
      <c r="F15" s="10">
        <v>2400</v>
      </c>
      <c r="G15" s="10">
        <v>2400</v>
      </c>
      <c r="H15" s="10">
        <v>2400</v>
      </c>
      <c r="I15" s="10">
        <f t="shared" si="0"/>
        <v>100</v>
      </c>
      <c r="J15" s="10">
        <f t="shared" si="1"/>
        <v>100</v>
      </c>
      <c r="K15" s="10">
        <f t="shared" si="2"/>
        <v>100</v>
      </c>
      <c r="L15" s="10">
        <f t="shared" si="3"/>
        <v>100</v>
      </c>
    </row>
    <row r="16" spans="1:12" x14ac:dyDescent="0.3">
      <c r="A16" s="8"/>
      <c r="B16" s="8"/>
      <c r="C16" s="9" t="s">
        <v>33</v>
      </c>
      <c r="D16" s="9" t="s">
        <v>34</v>
      </c>
      <c r="E16" s="10">
        <v>912.86</v>
      </c>
      <c r="F16" s="10">
        <v>570.85</v>
      </c>
      <c r="G16" s="10">
        <v>2210</v>
      </c>
      <c r="H16" s="10">
        <v>2210</v>
      </c>
      <c r="I16" s="10">
        <f t="shared" si="0"/>
        <v>242.09626886926802</v>
      </c>
      <c r="J16" s="10">
        <f t="shared" si="1"/>
        <v>387.14198125602172</v>
      </c>
      <c r="K16" s="10">
        <f t="shared" si="2"/>
        <v>242.09626886926802</v>
      </c>
      <c r="L16" s="10">
        <f t="shared" si="3"/>
        <v>387.14198125602172</v>
      </c>
    </row>
    <row r="17" spans="1:12" x14ac:dyDescent="0.3">
      <c r="A17" s="8"/>
      <c r="B17" s="8"/>
      <c r="C17" s="9" t="s">
        <v>35</v>
      </c>
      <c r="D17" s="9" t="s">
        <v>36</v>
      </c>
      <c r="E17" s="10">
        <v>148.84</v>
      </c>
      <c r="F17" s="10">
        <v>0</v>
      </c>
      <c r="G17" s="10">
        <v>400</v>
      </c>
      <c r="H17" s="10">
        <v>400</v>
      </c>
      <c r="I17" s="10">
        <f t="shared" si="0"/>
        <v>268.74496103198061</v>
      </c>
      <c r="J17" s="10" t="str">
        <f t="shared" si="1"/>
        <v>-</v>
      </c>
      <c r="K17" s="10">
        <f t="shared" si="2"/>
        <v>268.74496103198061</v>
      </c>
      <c r="L17" s="10" t="str">
        <f t="shared" si="3"/>
        <v>-</v>
      </c>
    </row>
    <row r="18" spans="1:12" x14ac:dyDescent="0.3">
      <c r="A18" s="8"/>
      <c r="B18" s="8"/>
      <c r="C18" s="9" t="s">
        <v>37</v>
      </c>
      <c r="D18" s="9" t="s">
        <v>38</v>
      </c>
      <c r="E18" s="10">
        <v>243.6</v>
      </c>
      <c r="F18" s="10">
        <v>0</v>
      </c>
      <c r="G18" s="10">
        <v>0</v>
      </c>
      <c r="H18" s="10">
        <v>0</v>
      </c>
      <c r="I18" s="10">
        <f t="shared" si="0"/>
        <v>0</v>
      </c>
      <c r="J18" s="10" t="str">
        <f t="shared" si="1"/>
        <v>-</v>
      </c>
      <c r="K18" s="10">
        <f t="shared" si="2"/>
        <v>0</v>
      </c>
      <c r="L18" s="10" t="str">
        <f t="shared" si="3"/>
        <v>-</v>
      </c>
    </row>
    <row r="19" spans="1:12" x14ac:dyDescent="0.3">
      <c r="A19" s="8"/>
      <c r="B19" s="8"/>
      <c r="C19" s="9" t="s">
        <v>39</v>
      </c>
      <c r="D19" s="9" t="s">
        <v>40</v>
      </c>
      <c r="E19" s="10">
        <v>423.31</v>
      </c>
      <c r="F19" s="10">
        <v>3566.98</v>
      </c>
      <c r="G19" s="10">
        <v>6950</v>
      </c>
      <c r="H19" s="10">
        <v>5750</v>
      </c>
      <c r="I19" s="10">
        <f t="shared" si="0"/>
        <v>1641.8227776334127</v>
      </c>
      <c r="J19" s="10">
        <f t="shared" si="1"/>
        <v>194.84269606221508</v>
      </c>
      <c r="K19" s="10">
        <f t="shared" si="2"/>
        <v>1358.3425858118164</v>
      </c>
      <c r="L19" s="10">
        <f t="shared" si="3"/>
        <v>161.20079170614918</v>
      </c>
    </row>
    <row r="20" spans="1:12" x14ac:dyDescent="0.3">
      <c r="A20" s="5"/>
      <c r="B20" s="6" t="s">
        <v>41</v>
      </c>
      <c r="C20" s="5"/>
      <c r="D20" s="6" t="s">
        <v>42</v>
      </c>
      <c r="E20" s="7">
        <f>+E21+E22+E23+E24</f>
        <v>8136.75</v>
      </c>
      <c r="F20" s="7">
        <f>+F21+F22+F23+F24</f>
        <v>39780.870000000003</v>
      </c>
      <c r="G20" s="7">
        <f>+G21+G22+G23+G24</f>
        <v>14000</v>
      </c>
      <c r="H20" s="7">
        <f>+H21+H22+H23+H24</f>
        <v>14000</v>
      </c>
      <c r="I20" s="7">
        <f t="shared" si="0"/>
        <v>172.05886871293819</v>
      </c>
      <c r="J20" s="7">
        <f t="shared" si="1"/>
        <v>35.192794928818799</v>
      </c>
      <c r="K20" s="7">
        <f t="shared" si="2"/>
        <v>172.05886871293819</v>
      </c>
      <c r="L20" s="7">
        <f t="shared" si="3"/>
        <v>35.192794928818799</v>
      </c>
    </row>
    <row r="21" spans="1:12" x14ac:dyDescent="0.3">
      <c r="A21" s="8"/>
      <c r="B21" s="8"/>
      <c r="C21" s="9" t="s">
        <v>17</v>
      </c>
      <c r="D21" s="9" t="s">
        <v>18</v>
      </c>
      <c r="E21" s="10">
        <v>5256.2</v>
      </c>
      <c r="F21" s="10">
        <v>31683.3</v>
      </c>
      <c r="G21" s="10">
        <v>14000</v>
      </c>
      <c r="H21" s="10">
        <v>14000</v>
      </c>
      <c r="I21" s="10">
        <f t="shared" si="0"/>
        <v>266.35211749933416</v>
      </c>
      <c r="J21" s="10">
        <f t="shared" si="1"/>
        <v>44.187316346466439</v>
      </c>
      <c r="K21" s="10">
        <f t="shared" si="2"/>
        <v>266.35211749933416</v>
      </c>
      <c r="L21" s="10">
        <f t="shared" si="3"/>
        <v>44.187316346466439</v>
      </c>
    </row>
    <row r="22" spans="1:12" x14ac:dyDescent="0.3">
      <c r="A22" s="8"/>
      <c r="B22" s="8"/>
      <c r="C22" s="9" t="s">
        <v>29</v>
      </c>
      <c r="D22" s="9" t="s">
        <v>30</v>
      </c>
      <c r="E22" s="10">
        <v>1197.74</v>
      </c>
      <c r="F22" s="10">
        <v>1199.99</v>
      </c>
      <c r="G22" s="10">
        <v>0</v>
      </c>
      <c r="H22" s="10">
        <v>0</v>
      </c>
      <c r="I22" s="10">
        <f t="shared" si="0"/>
        <v>0</v>
      </c>
      <c r="J22" s="10">
        <f t="shared" si="1"/>
        <v>0</v>
      </c>
      <c r="K22" s="10">
        <f t="shared" si="2"/>
        <v>0</v>
      </c>
      <c r="L22" s="10">
        <f t="shared" si="3"/>
        <v>0</v>
      </c>
    </row>
    <row r="23" spans="1:12" x14ac:dyDescent="0.3">
      <c r="A23" s="8"/>
      <c r="B23" s="8"/>
      <c r="C23" s="9" t="s">
        <v>43</v>
      </c>
      <c r="D23" s="9" t="s">
        <v>44</v>
      </c>
      <c r="E23" s="10">
        <v>497.46</v>
      </c>
      <c r="F23" s="10">
        <v>0</v>
      </c>
      <c r="G23" s="10">
        <v>0</v>
      </c>
      <c r="H23" s="10">
        <v>0</v>
      </c>
      <c r="I23" s="10">
        <f t="shared" si="0"/>
        <v>0</v>
      </c>
      <c r="J23" s="10" t="str">
        <f t="shared" si="1"/>
        <v>-</v>
      </c>
      <c r="K23" s="10">
        <f t="shared" si="2"/>
        <v>0</v>
      </c>
      <c r="L23" s="10" t="str">
        <f t="shared" si="3"/>
        <v>-</v>
      </c>
    </row>
    <row r="24" spans="1:12" x14ac:dyDescent="0.3">
      <c r="A24" s="8"/>
      <c r="B24" s="8"/>
      <c r="C24" s="9" t="s">
        <v>39</v>
      </c>
      <c r="D24" s="9" t="s">
        <v>40</v>
      </c>
      <c r="E24" s="10">
        <v>1185.3499999999999</v>
      </c>
      <c r="F24" s="10">
        <v>6897.58</v>
      </c>
      <c r="G24" s="10">
        <v>0</v>
      </c>
      <c r="H24" s="10">
        <v>0</v>
      </c>
      <c r="I24" s="10">
        <f t="shared" si="0"/>
        <v>0</v>
      </c>
      <c r="J24" s="10">
        <f t="shared" si="1"/>
        <v>0</v>
      </c>
      <c r="K24" s="10">
        <f t="shared" si="2"/>
        <v>0</v>
      </c>
      <c r="L24" s="10">
        <f t="shared" si="3"/>
        <v>0</v>
      </c>
    </row>
    <row r="25" spans="1:12" x14ac:dyDescent="0.3">
      <c r="A25" s="5"/>
      <c r="B25" s="6" t="s">
        <v>45</v>
      </c>
      <c r="C25" s="5"/>
      <c r="D25" s="6" t="s">
        <v>46</v>
      </c>
      <c r="E25" s="7">
        <f>+E26+E27+E28+E29</f>
        <v>357.4</v>
      </c>
      <c r="F25" s="7">
        <f>+F26+F27+F28+F29</f>
        <v>0</v>
      </c>
      <c r="G25" s="7">
        <f>+G26+G27+G28+G29</f>
        <v>820</v>
      </c>
      <c r="H25" s="7">
        <f>+H26+H27+H28+H29</f>
        <v>820</v>
      </c>
      <c r="I25" s="7">
        <f t="shared" si="0"/>
        <v>229.43480693900392</v>
      </c>
      <c r="J25" s="7" t="str">
        <f t="shared" si="1"/>
        <v>-</v>
      </c>
      <c r="K25" s="7">
        <f t="shared" si="2"/>
        <v>229.43480693900392</v>
      </c>
      <c r="L25" s="7" t="str">
        <f t="shared" si="3"/>
        <v>-</v>
      </c>
    </row>
    <row r="26" spans="1:12" x14ac:dyDescent="0.3">
      <c r="A26" s="8"/>
      <c r="B26" s="8"/>
      <c r="C26" s="9" t="s">
        <v>12</v>
      </c>
      <c r="D26" s="9" t="s">
        <v>9</v>
      </c>
      <c r="E26" s="10">
        <v>357.4</v>
      </c>
      <c r="F26" s="10">
        <v>0</v>
      </c>
      <c r="G26" s="10">
        <v>0</v>
      </c>
      <c r="H26" s="10">
        <v>0</v>
      </c>
      <c r="I26" s="10">
        <f t="shared" si="0"/>
        <v>0</v>
      </c>
      <c r="J26" s="10" t="str">
        <f t="shared" si="1"/>
        <v>-</v>
      </c>
      <c r="K26" s="10">
        <f t="shared" si="2"/>
        <v>0</v>
      </c>
      <c r="L26" s="10" t="str">
        <f t="shared" si="3"/>
        <v>-</v>
      </c>
    </row>
    <row r="27" spans="1:12" x14ac:dyDescent="0.3">
      <c r="A27" s="8"/>
      <c r="B27" s="8"/>
      <c r="C27" s="9" t="s">
        <v>21</v>
      </c>
      <c r="D27" s="9" t="s">
        <v>22</v>
      </c>
      <c r="E27" s="10">
        <v>0</v>
      </c>
      <c r="F27" s="10">
        <v>0</v>
      </c>
      <c r="G27" s="10">
        <v>200</v>
      </c>
      <c r="H27" s="10">
        <v>200</v>
      </c>
      <c r="I27" s="10" t="str">
        <f t="shared" si="0"/>
        <v>-</v>
      </c>
      <c r="J27" s="10" t="str">
        <f t="shared" si="1"/>
        <v>-</v>
      </c>
      <c r="K27" s="10" t="str">
        <f t="shared" si="2"/>
        <v>-</v>
      </c>
      <c r="L27" s="10" t="str">
        <f t="shared" si="3"/>
        <v>-</v>
      </c>
    </row>
    <row r="28" spans="1:12" x14ac:dyDescent="0.3">
      <c r="A28" s="8"/>
      <c r="B28" s="8"/>
      <c r="C28" s="9" t="s">
        <v>23</v>
      </c>
      <c r="D28" s="9" t="s">
        <v>24</v>
      </c>
      <c r="E28" s="10">
        <v>0</v>
      </c>
      <c r="F28" s="10">
        <v>0</v>
      </c>
      <c r="G28" s="10">
        <v>200</v>
      </c>
      <c r="H28" s="10">
        <v>200</v>
      </c>
      <c r="I28" s="10" t="str">
        <f t="shared" si="0"/>
        <v>-</v>
      </c>
      <c r="J28" s="10" t="str">
        <f t="shared" si="1"/>
        <v>-</v>
      </c>
      <c r="K28" s="10" t="str">
        <f t="shared" si="2"/>
        <v>-</v>
      </c>
      <c r="L28" s="10" t="str">
        <f t="shared" si="3"/>
        <v>-</v>
      </c>
    </row>
    <row r="29" spans="1:12" x14ac:dyDescent="0.3">
      <c r="A29" s="8"/>
      <c r="B29" s="8"/>
      <c r="C29" s="9" t="s">
        <v>47</v>
      </c>
      <c r="D29" s="9" t="s">
        <v>48</v>
      </c>
      <c r="E29" s="10">
        <v>0</v>
      </c>
      <c r="F29" s="10">
        <v>0</v>
      </c>
      <c r="G29" s="10">
        <v>420</v>
      </c>
      <c r="H29" s="10">
        <v>420</v>
      </c>
      <c r="I29" s="10" t="str">
        <f t="shared" si="0"/>
        <v>-</v>
      </c>
      <c r="J29" s="10" t="str">
        <f t="shared" si="1"/>
        <v>-</v>
      </c>
      <c r="K29" s="10" t="str">
        <f t="shared" si="2"/>
        <v>-</v>
      </c>
      <c r="L29" s="10" t="str">
        <f t="shared" si="3"/>
        <v>-</v>
      </c>
    </row>
    <row r="30" spans="1:12" x14ac:dyDescent="0.3">
      <c r="A30" s="5"/>
      <c r="B30" s="6" t="s">
        <v>49</v>
      </c>
      <c r="C30" s="5"/>
      <c r="D30" s="6" t="s">
        <v>50</v>
      </c>
      <c r="E30" s="7">
        <f>+E31+E32+E33</f>
        <v>237.56</v>
      </c>
      <c r="F30" s="7">
        <f>+F31+F32+F33</f>
        <v>1583.7</v>
      </c>
      <c r="G30" s="7">
        <f>+G31+G32+G33</f>
        <v>1650</v>
      </c>
      <c r="H30" s="7">
        <f>+H31+H32+H33</f>
        <v>1650</v>
      </c>
      <c r="I30" s="7">
        <f t="shared" si="0"/>
        <v>694.56137396868155</v>
      </c>
      <c r="J30" s="7">
        <f t="shared" si="1"/>
        <v>104.18639893919304</v>
      </c>
      <c r="K30" s="7">
        <f t="shared" si="2"/>
        <v>694.56137396868155</v>
      </c>
      <c r="L30" s="7">
        <f t="shared" si="3"/>
        <v>104.18639893919304</v>
      </c>
    </row>
    <row r="31" spans="1:12" x14ac:dyDescent="0.3">
      <c r="A31" s="8"/>
      <c r="B31" s="8"/>
      <c r="C31" s="9" t="s">
        <v>13</v>
      </c>
      <c r="D31" s="9" t="s">
        <v>14</v>
      </c>
      <c r="E31" s="10">
        <v>99.71</v>
      </c>
      <c r="F31" s="10">
        <v>0</v>
      </c>
      <c r="G31" s="10">
        <v>0</v>
      </c>
      <c r="H31" s="10">
        <v>0</v>
      </c>
      <c r="I31" s="10">
        <f t="shared" si="0"/>
        <v>0</v>
      </c>
      <c r="J31" s="10" t="str">
        <f t="shared" si="1"/>
        <v>-</v>
      </c>
      <c r="K31" s="10">
        <f t="shared" si="2"/>
        <v>0</v>
      </c>
      <c r="L31" s="10" t="str">
        <f t="shared" si="3"/>
        <v>-</v>
      </c>
    </row>
    <row r="32" spans="1:12" x14ac:dyDescent="0.3">
      <c r="A32" s="8"/>
      <c r="B32" s="8"/>
      <c r="C32" s="9" t="s">
        <v>19</v>
      </c>
      <c r="D32" s="9" t="s">
        <v>20</v>
      </c>
      <c r="E32" s="10">
        <v>137.85</v>
      </c>
      <c r="F32" s="10">
        <v>0</v>
      </c>
      <c r="G32" s="10">
        <v>0</v>
      </c>
      <c r="H32" s="10">
        <v>0</v>
      </c>
      <c r="I32" s="10">
        <f t="shared" si="0"/>
        <v>0</v>
      </c>
      <c r="J32" s="10" t="str">
        <f t="shared" si="1"/>
        <v>-</v>
      </c>
      <c r="K32" s="10">
        <f t="shared" si="2"/>
        <v>0</v>
      </c>
      <c r="L32" s="10" t="str">
        <f t="shared" si="3"/>
        <v>-</v>
      </c>
    </row>
    <row r="33" spans="1:12" x14ac:dyDescent="0.3">
      <c r="A33" s="8"/>
      <c r="B33" s="8"/>
      <c r="C33" s="9" t="s">
        <v>39</v>
      </c>
      <c r="D33" s="9" t="s">
        <v>40</v>
      </c>
      <c r="E33" s="10">
        <v>0</v>
      </c>
      <c r="F33" s="10">
        <v>1583.7</v>
      </c>
      <c r="G33" s="10">
        <v>1650</v>
      </c>
      <c r="H33" s="10">
        <v>1650</v>
      </c>
      <c r="I33" s="10" t="str">
        <f t="shared" si="0"/>
        <v>-</v>
      </c>
      <c r="J33" s="10">
        <f t="shared" si="1"/>
        <v>104.18639893919304</v>
      </c>
      <c r="K33" s="10" t="str">
        <f t="shared" si="2"/>
        <v>-</v>
      </c>
      <c r="L33" s="10">
        <f t="shared" si="3"/>
        <v>104.18639893919304</v>
      </c>
    </row>
    <row r="34" spans="1:12" x14ac:dyDescent="0.3">
      <c r="A34" s="5"/>
      <c r="B34" s="6" t="s">
        <v>51</v>
      </c>
      <c r="C34" s="5"/>
      <c r="D34" s="6" t="s">
        <v>52</v>
      </c>
      <c r="E34" s="7">
        <f>+E35</f>
        <v>4880</v>
      </c>
      <c r="F34" s="7">
        <f>+F35</f>
        <v>6519.68</v>
      </c>
      <c r="G34" s="7">
        <f>+G35</f>
        <v>8000</v>
      </c>
      <c r="H34" s="7">
        <f>+H35</f>
        <v>8000</v>
      </c>
      <c r="I34" s="7">
        <f t="shared" si="0"/>
        <v>163.9344262295082</v>
      </c>
      <c r="J34" s="7">
        <f t="shared" si="1"/>
        <v>122.70540885442229</v>
      </c>
      <c r="K34" s="7">
        <f t="shared" si="2"/>
        <v>163.9344262295082</v>
      </c>
      <c r="L34" s="7">
        <f t="shared" si="3"/>
        <v>122.70540885442229</v>
      </c>
    </row>
    <row r="35" spans="1:12" x14ac:dyDescent="0.3">
      <c r="A35" s="8"/>
      <c r="B35" s="8"/>
      <c r="C35" s="9" t="s">
        <v>33</v>
      </c>
      <c r="D35" s="9" t="s">
        <v>34</v>
      </c>
      <c r="E35" s="10">
        <v>4880</v>
      </c>
      <c r="F35" s="10">
        <v>6519.68</v>
      </c>
      <c r="G35" s="10">
        <v>8000</v>
      </c>
      <c r="H35" s="10">
        <v>8000</v>
      </c>
      <c r="I35" s="10">
        <f t="shared" si="0"/>
        <v>163.9344262295082</v>
      </c>
      <c r="J35" s="10">
        <f t="shared" si="1"/>
        <v>122.70540885442229</v>
      </c>
      <c r="K35" s="10">
        <f t="shared" si="2"/>
        <v>163.9344262295082</v>
      </c>
      <c r="L35" s="10">
        <f t="shared" si="3"/>
        <v>122.70540885442229</v>
      </c>
    </row>
    <row r="36" spans="1:12" x14ac:dyDescent="0.3">
      <c r="A36" s="5"/>
      <c r="B36" s="6" t="s">
        <v>53</v>
      </c>
      <c r="C36" s="5"/>
      <c r="D36" s="6" t="s">
        <v>54</v>
      </c>
      <c r="E36" s="7">
        <f>+E37+E38+E39+E40+E41+E42</f>
        <v>11558.18</v>
      </c>
      <c r="F36" s="7">
        <f>+F37+F38+F39+F40+F41+F42</f>
        <v>3657</v>
      </c>
      <c r="G36" s="7">
        <f>+G37+G38+G39+G40+G41+G42</f>
        <v>4480</v>
      </c>
      <c r="H36" s="7">
        <f>+H37+H38+H39+H40+H41+H42</f>
        <v>4480</v>
      </c>
      <c r="I36" s="7">
        <f t="shared" si="0"/>
        <v>38.760427679790418</v>
      </c>
      <c r="J36" s="7">
        <f t="shared" si="1"/>
        <v>122.50478534317746</v>
      </c>
      <c r="K36" s="7">
        <f t="shared" si="2"/>
        <v>38.760427679790418</v>
      </c>
      <c r="L36" s="7">
        <f t="shared" si="3"/>
        <v>122.50478534317746</v>
      </c>
    </row>
    <row r="37" spans="1:12" x14ac:dyDescent="0.3">
      <c r="A37" s="8"/>
      <c r="B37" s="8"/>
      <c r="C37" s="9" t="s">
        <v>12</v>
      </c>
      <c r="D37" s="9" t="s">
        <v>9</v>
      </c>
      <c r="E37" s="10">
        <v>0</v>
      </c>
      <c r="F37" s="10">
        <v>1908</v>
      </c>
      <c r="G37" s="10">
        <v>2000</v>
      </c>
      <c r="H37" s="10">
        <v>2000</v>
      </c>
      <c r="I37" s="10" t="str">
        <f t="shared" si="0"/>
        <v>-</v>
      </c>
      <c r="J37" s="10">
        <f t="shared" si="1"/>
        <v>104.82180293501048</v>
      </c>
      <c r="K37" s="10" t="str">
        <f t="shared" si="2"/>
        <v>-</v>
      </c>
      <c r="L37" s="10">
        <f t="shared" si="3"/>
        <v>104.82180293501048</v>
      </c>
    </row>
    <row r="38" spans="1:12" x14ac:dyDescent="0.3">
      <c r="A38" s="8"/>
      <c r="B38" s="8"/>
      <c r="C38" s="9" t="s">
        <v>19</v>
      </c>
      <c r="D38" s="9" t="s">
        <v>20</v>
      </c>
      <c r="E38" s="10">
        <v>9542.4</v>
      </c>
      <c r="F38" s="10">
        <v>0</v>
      </c>
      <c r="G38" s="10">
        <v>0</v>
      </c>
      <c r="H38" s="10">
        <v>0</v>
      </c>
      <c r="I38" s="10">
        <f t="shared" si="0"/>
        <v>0</v>
      </c>
      <c r="J38" s="10" t="str">
        <f t="shared" si="1"/>
        <v>-</v>
      </c>
      <c r="K38" s="10">
        <f t="shared" si="2"/>
        <v>0</v>
      </c>
      <c r="L38" s="10" t="str">
        <f t="shared" si="3"/>
        <v>-</v>
      </c>
    </row>
    <row r="39" spans="1:12" x14ac:dyDescent="0.3">
      <c r="A39" s="8"/>
      <c r="B39" s="8"/>
      <c r="C39" s="9" t="s">
        <v>23</v>
      </c>
      <c r="D39" s="9" t="s">
        <v>24</v>
      </c>
      <c r="E39" s="10">
        <v>1202.78</v>
      </c>
      <c r="F39" s="10">
        <v>0</v>
      </c>
      <c r="G39" s="10">
        <v>0</v>
      </c>
      <c r="H39" s="10">
        <v>0</v>
      </c>
      <c r="I39" s="10">
        <f t="shared" si="0"/>
        <v>0</v>
      </c>
      <c r="J39" s="10" t="str">
        <f t="shared" si="1"/>
        <v>-</v>
      </c>
      <c r="K39" s="10">
        <f t="shared" si="2"/>
        <v>0</v>
      </c>
      <c r="L39" s="10" t="str">
        <f t="shared" si="3"/>
        <v>-</v>
      </c>
    </row>
    <row r="40" spans="1:12" x14ac:dyDescent="0.3">
      <c r="A40" s="8"/>
      <c r="B40" s="8"/>
      <c r="C40" s="9" t="s">
        <v>47</v>
      </c>
      <c r="D40" s="9" t="s">
        <v>48</v>
      </c>
      <c r="E40" s="10">
        <v>318</v>
      </c>
      <c r="F40" s="10">
        <v>1749</v>
      </c>
      <c r="G40" s="10">
        <v>1980</v>
      </c>
      <c r="H40" s="10">
        <v>1980</v>
      </c>
      <c r="I40" s="10">
        <f t="shared" si="0"/>
        <v>622.64150943396226</v>
      </c>
      <c r="J40" s="10">
        <f t="shared" si="1"/>
        <v>113.20754716981132</v>
      </c>
      <c r="K40" s="10">
        <f t="shared" si="2"/>
        <v>622.64150943396226</v>
      </c>
      <c r="L40" s="10">
        <f t="shared" si="3"/>
        <v>113.20754716981132</v>
      </c>
    </row>
    <row r="41" spans="1:12" x14ac:dyDescent="0.3">
      <c r="A41" s="8"/>
      <c r="B41" s="8"/>
      <c r="C41" s="9" t="s">
        <v>33</v>
      </c>
      <c r="D41" s="9" t="s">
        <v>34</v>
      </c>
      <c r="E41" s="10">
        <v>0</v>
      </c>
      <c r="F41" s="10">
        <v>0</v>
      </c>
      <c r="G41" s="10">
        <v>500</v>
      </c>
      <c r="H41" s="10">
        <v>500</v>
      </c>
      <c r="I41" s="10" t="str">
        <f t="shared" si="0"/>
        <v>-</v>
      </c>
      <c r="J41" s="10" t="str">
        <f t="shared" si="1"/>
        <v>-</v>
      </c>
      <c r="K41" s="10" t="str">
        <f t="shared" si="2"/>
        <v>-</v>
      </c>
      <c r="L41" s="10" t="str">
        <f t="shared" si="3"/>
        <v>-</v>
      </c>
    </row>
    <row r="42" spans="1:12" x14ac:dyDescent="0.3">
      <c r="A42" s="8"/>
      <c r="B42" s="8"/>
      <c r="C42" s="9" t="s">
        <v>39</v>
      </c>
      <c r="D42" s="9" t="s">
        <v>40</v>
      </c>
      <c r="E42" s="10">
        <v>495</v>
      </c>
      <c r="F42" s="10">
        <v>0</v>
      </c>
      <c r="G42" s="10">
        <v>0</v>
      </c>
      <c r="H42" s="10">
        <v>0</v>
      </c>
      <c r="I42" s="10">
        <f t="shared" si="0"/>
        <v>0</v>
      </c>
      <c r="J42" s="10" t="str">
        <f t="shared" si="1"/>
        <v>-</v>
      </c>
      <c r="K42" s="10">
        <f t="shared" si="2"/>
        <v>0</v>
      </c>
      <c r="L42" s="10" t="str">
        <f t="shared" si="3"/>
        <v>-</v>
      </c>
    </row>
    <row r="43" spans="1:12" x14ac:dyDescent="0.3">
      <c r="A43" s="5"/>
      <c r="B43" s="6" t="s">
        <v>55</v>
      </c>
      <c r="C43" s="5"/>
      <c r="D43" s="6" t="s">
        <v>56</v>
      </c>
      <c r="E43" s="7">
        <f>+E44+E45+E46+E47+E48+E49+E50+E51</f>
        <v>159589.50000000003</v>
      </c>
      <c r="F43" s="7">
        <f>+F44+F45+F46+F47+F48+F49+F50+F51</f>
        <v>289203.52</v>
      </c>
      <c r="G43" s="7">
        <f>+G44+G45+G46+G47+G48+G49+G50+G51</f>
        <v>202090</v>
      </c>
      <c r="H43" s="7">
        <f>+H44+H45+H46+H47+H48+H49+H50+H51</f>
        <v>300790</v>
      </c>
      <c r="I43" s="7">
        <f t="shared" si="0"/>
        <v>126.63113801346577</v>
      </c>
      <c r="J43" s="7">
        <f t="shared" si="1"/>
        <v>69.878125964718535</v>
      </c>
      <c r="K43" s="7">
        <f t="shared" si="2"/>
        <v>188.47731210386644</v>
      </c>
      <c r="L43" s="7">
        <f t="shared" si="3"/>
        <v>104.00634127828043</v>
      </c>
    </row>
    <row r="44" spans="1:12" x14ac:dyDescent="0.3">
      <c r="A44" s="8"/>
      <c r="B44" s="8"/>
      <c r="C44" s="9" t="s">
        <v>12</v>
      </c>
      <c r="D44" s="9" t="s">
        <v>9</v>
      </c>
      <c r="E44" s="10">
        <v>131170.1</v>
      </c>
      <c r="F44" s="10">
        <v>267635.92</v>
      </c>
      <c r="G44" s="10">
        <v>176000</v>
      </c>
      <c r="H44" s="10">
        <v>190000</v>
      </c>
      <c r="I44" s="10">
        <f t="shared" si="0"/>
        <v>134.17691989256696</v>
      </c>
      <c r="J44" s="10">
        <f t="shared" si="1"/>
        <v>65.760978571187309</v>
      </c>
      <c r="K44" s="10">
        <f t="shared" si="2"/>
        <v>144.85008397493027</v>
      </c>
      <c r="L44" s="10">
        <f t="shared" si="3"/>
        <v>70.991965502986304</v>
      </c>
    </row>
    <row r="45" spans="1:12" x14ac:dyDescent="0.3">
      <c r="A45" s="8"/>
      <c r="B45" s="8"/>
      <c r="C45" s="9" t="s">
        <v>13</v>
      </c>
      <c r="D45" s="9" t="s">
        <v>14</v>
      </c>
      <c r="E45" s="10">
        <v>17403.36</v>
      </c>
      <c r="F45" s="10">
        <v>15520.58</v>
      </c>
      <c r="G45" s="10">
        <v>18000</v>
      </c>
      <c r="H45" s="10">
        <v>16700</v>
      </c>
      <c r="I45" s="10">
        <f t="shared" si="0"/>
        <v>103.4283035000138</v>
      </c>
      <c r="J45" s="10">
        <f t="shared" si="1"/>
        <v>115.97504732426236</v>
      </c>
      <c r="K45" s="10">
        <f t="shared" si="2"/>
        <v>95.958481580568346</v>
      </c>
      <c r="L45" s="10">
        <f t="shared" si="3"/>
        <v>107.59907168417675</v>
      </c>
    </row>
    <row r="46" spans="1:12" x14ac:dyDescent="0.3">
      <c r="A46" s="8"/>
      <c r="B46" s="8"/>
      <c r="C46" s="9" t="s">
        <v>17</v>
      </c>
      <c r="D46" s="9" t="s">
        <v>18</v>
      </c>
      <c r="E46" s="10">
        <v>86.22</v>
      </c>
      <c r="F46" s="10">
        <v>0</v>
      </c>
      <c r="G46" s="10">
        <v>0</v>
      </c>
      <c r="H46" s="10">
        <v>0</v>
      </c>
      <c r="I46" s="10">
        <f t="shared" si="0"/>
        <v>0</v>
      </c>
      <c r="J46" s="10" t="str">
        <f t="shared" si="1"/>
        <v>-</v>
      </c>
      <c r="K46" s="10">
        <f t="shared" si="2"/>
        <v>0</v>
      </c>
      <c r="L46" s="10" t="str">
        <f t="shared" si="3"/>
        <v>-</v>
      </c>
    </row>
    <row r="47" spans="1:12" x14ac:dyDescent="0.3">
      <c r="A47" s="8"/>
      <c r="B47" s="8"/>
      <c r="C47" s="9" t="s">
        <v>19</v>
      </c>
      <c r="D47" s="9" t="s">
        <v>20</v>
      </c>
      <c r="E47" s="10">
        <v>4390.62</v>
      </c>
      <c r="F47" s="10">
        <v>0</v>
      </c>
      <c r="G47" s="10">
        <v>0</v>
      </c>
      <c r="H47" s="10">
        <v>85000</v>
      </c>
      <c r="I47" s="10">
        <f t="shared" si="0"/>
        <v>0</v>
      </c>
      <c r="J47" s="10" t="str">
        <f t="shared" si="1"/>
        <v>-</v>
      </c>
      <c r="K47" s="10">
        <f t="shared" si="2"/>
        <v>1935.9452651333982</v>
      </c>
      <c r="L47" s="10" t="str">
        <f t="shared" si="3"/>
        <v>-</v>
      </c>
    </row>
    <row r="48" spans="1:12" x14ac:dyDescent="0.3">
      <c r="A48" s="8"/>
      <c r="B48" s="8"/>
      <c r="C48" s="9" t="s">
        <v>23</v>
      </c>
      <c r="D48" s="9" t="s">
        <v>24</v>
      </c>
      <c r="E48" s="10">
        <v>0</v>
      </c>
      <c r="F48" s="10">
        <v>5063.33</v>
      </c>
      <c r="G48" s="10">
        <v>2800</v>
      </c>
      <c r="H48" s="10">
        <v>2800</v>
      </c>
      <c r="I48" s="10" t="str">
        <f t="shared" si="0"/>
        <v>-</v>
      </c>
      <c r="J48" s="10">
        <f t="shared" si="1"/>
        <v>55.299575575757451</v>
      </c>
      <c r="K48" s="10" t="str">
        <f t="shared" si="2"/>
        <v>-</v>
      </c>
      <c r="L48" s="10">
        <f t="shared" si="3"/>
        <v>55.299575575757451</v>
      </c>
    </row>
    <row r="49" spans="1:12" x14ac:dyDescent="0.3">
      <c r="A49" s="8"/>
      <c r="B49" s="8"/>
      <c r="C49" s="9" t="s">
        <v>33</v>
      </c>
      <c r="D49" s="9" t="s">
        <v>34</v>
      </c>
      <c r="E49" s="10">
        <v>6100</v>
      </c>
      <c r="F49" s="10">
        <v>0</v>
      </c>
      <c r="G49" s="10">
        <v>3690</v>
      </c>
      <c r="H49" s="10">
        <v>3690</v>
      </c>
      <c r="I49" s="10">
        <f t="shared" si="0"/>
        <v>60.491803278688529</v>
      </c>
      <c r="J49" s="10" t="str">
        <f t="shared" si="1"/>
        <v>-</v>
      </c>
      <c r="K49" s="10">
        <f t="shared" si="2"/>
        <v>60.491803278688529</v>
      </c>
      <c r="L49" s="10" t="str">
        <f t="shared" si="3"/>
        <v>-</v>
      </c>
    </row>
    <row r="50" spans="1:12" x14ac:dyDescent="0.3">
      <c r="A50" s="8"/>
      <c r="B50" s="8"/>
      <c r="C50" s="9" t="s">
        <v>57</v>
      </c>
      <c r="D50" s="9" t="s">
        <v>58</v>
      </c>
      <c r="E50" s="10">
        <v>439.2</v>
      </c>
      <c r="F50" s="10">
        <v>0</v>
      </c>
      <c r="G50" s="10">
        <v>0</v>
      </c>
      <c r="H50" s="10">
        <v>0</v>
      </c>
      <c r="I50" s="10">
        <f t="shared" si="0"/>
        <v>0</v>
      </c>
      <c r="J50" s="10" t="str">
        <f t="shared" si="1"/>
        <v>-</v>
      </c>
      <c r="K50" s="10">
        <f t="shared" si="2"/>
        <v>0</v>
      </c>
      <c r="L50" s="10" t="str">
        <f t="shared" si="3"/>
        <v>-</v>
      </c>
    </row>
    <row r="51" spans="1:12" x14ac:dyDescent="0.3">
      <c r="A51" s="8"/>
      <c r="B51" s="8"/>
      <c r="C51" s="9" t="s">
        <v>39</v>
      </c>
      <c r="D51" s="9" t="s">
        <v>40</v>
      </c>
      <c r="E51" s="10">
        <v>0</v>
      </c>
      <c r="F51" s="10">
        <v>983.69</v>
      </c>
      <c r="G51" s="10">
        <v>1600</v>
      </c>
      <c r="H51" s="10">
        <v>2600</v>
      </c>
      <c r="I51" s="10" t="str">
        <f t="shared" si="0"/>
        <v>-</v>
      </c>
      <c r="J51" s="10">
        <f t="shared" si="1"/>
        <v>162.6528682816741</v>
      </c>
      <c r="K51" s="10" t="str">
        <f t="shared" si="2"/>
        <v>-</v>
      </c>
      <c r="L51" s="10">
        <f t="shared" si="3"/>
        <v>264.31091095772041</v>
      </c>
    </row>
    <row r="52" spans="1:12" x14ac:dyDescent="0.3">
      <c r="A52" s="5"/>
      <c r="B52" s="6" t="s">
        <v>59</v>
      </c>
      <c r="C52" s="5"/>
      <c r="D52" s="6" t="s">
        <v>60</v>
      </c>
      <c r="E52" s="7">
        <f>+E53+E54</f>
        <v>25532.48</v>
      </c>
      <c r="F52" s="7">
        <f>+F53+F54</f>
        <v>28556.16</v>
      </c>
      <c r="G52" s="7">
        <f>+G53+G54</f>
        <v>15000</v>
      </c>
      <c r="H52" s="7">
        <f>+H53+H54</f>
        <v>15000</v>
      </c>
      <c r="I52" s="7">
        <f t="shared" si="0"/>
        <v>58.748699695446739</v>
      </c>
      <c r="J52" s="7">
        <f t="shared" si="1"/>
        <v>52.528071001143005</v>
      </c>
      <c r="K52" s="7">
        <f t="shared" si="2"/>
        <v>58.748699695446739</v>
      </c>
      <c r="L52" s="7">
        <f t="shared" si="3"/>
        <v>52.528071001143005</v>
      </c>
    </row>
    <row r="53" spans="1:12" x14ac:dyDescent="0.3">
      <c r="A53" s="8"/>
      <c r="B53" s="8"/>
      <c r="C53" s="9" t="s">
        <v>17</v>
      </c>
      <c r="D53" s="9" t="s">
        <v>18</v>
      </c>
      <c r="E53" s="10">
        <v>22020.799999999999</v>
      </c>
      <c r="F53" s="10">
        <v>28556.16</v>
      </c>
      <c r="G53" s="10">
        <v>15000</v>
      </c>
      <c r="H53" s="10">
        <v>15000</v>
      </c>
      <c r="I53" s="10">
        <f t="shared" si="0"/>
        <v>68.117416260989614</v>
      </c>
      <c r="J53" s="10">
        <f t="shared" si="1"/>
        <v>52.528071001143005</v>
      </c>
      <c r="K53" s="10">
        <f t="shared" si="2"/>
        <v>68.117416260989614</v>
      </c>
      <c r="L53" s="10">
        <f t="shared" si="3"/>
        <v>52.528071001143005</v>
      </c>
    </row>
    <row r="54" spans="1:12" x14ac:dyDescent="0.3">
      <c r="A54" s="8"/>
      <c r="B54" s="8"/>
      <c r="C54" s="9" t="s">
        <v>19</v>
      </c>
      <c r="D54" s="9" t="s">
        <v>20</v>
      </c>
      <c r="E54" s="10">
        <v>3511.68</v>
      </c>
      <c r="F54" s="10">
        <v>0</v>
      </c>
      <c r="G54" s="10">
        <v>0</v>
      </c>
      <c r="H54" s="10">
        <v>0</v>
      </c>
      <c r="I54" s="10">
        <f t="shared" si="0"/>
        <v>0</v>
      </c>
      <c r="J54" s="10" t="str">
        <f t="shared" si="1"/>
        <v>-</v>
      </c>
      <c r="K54" s="10">
        <f t="shared" si="2"/>
        <v>0</v>
      </c>
      <c r="L54" s="10" t="str">
        <f t="shared" si="3"/>
        <v>-</v>
      </c>
    </row>
    <row r="55" spans="1:12" x14ac:dyDescent="0.3">
      <c r="A55" s="5"/>
      <c r="B55" s="6" t="s">
        <v>61</v>
      </c>
      <c r="C55" s="5"/>
      <c r="D55" s="6" t="s">
        <v>62</v>
      </c>
      <c r="E55" s="7">
        <f>+E56+E57+E58+E59+E60+E61+E62+E63+E64+E65+E66+E67+E68+E69+E70+E71+E72+E73+E74</f>
        <v>90596.84</v>
      </c>
      <c r="F55" s="7">
        <f>+F56+F57+F58+F59+F60+F61+F62+F63+F64+F65+F66+F67+F68+F69+F70+F71+F72+F73+F74</f>
        <v>81437.98</v>
      </c>
      <c r="G55" s="7">
        <f>+G56+G57+G58+G59+G60+G61+G62+G63+G64+G65+G66+G67+G68+G69+G70+G71+G72+G73+G74</f>
        <v>88585.25</v>
      </c>
      <c r="H55" s="7">
        <f>+H56+H57+H58+H59+H60+H61+H62+H63+H64+H65+H66+H67+H68+H69+H70+H71+H72+H73+H74</f>
        <v>88585.25</v>
      </c>
      <c r="I55" s="7">
        <f t="shared" si="0"/>
        <v>97.779624543195993</v>
      </c>
      <c r="J55" s="7">
        <f t="shared" si="1"/>
        <v>108.77633507117932</v>
      </c>
      <c r="K55" s="7">
        <f t="shared" si="2"/>
        <v>97.779624543195993</v>
      </c>
      <c r="L55" s="7">
        <f t="shared" si="3"/>
        <v>108.77633507117932</v>
      </c>
    </row>
    <row r="56" spans="1:12" x14ac:dyDescent="0.3">
      <c r="A56" s="8"/>
      <c r="B56" s="8"/>
      <c r="C56" s="9" t="s">
        <v>19</v>
      </c>
      <c r="D56" s="9" t="s">
        <v>20</v>
      </c>
      <c r="E56" s="10">
        <v>6327.2</v>
      </c>
      <c r="F56" s="10">
        <v>0</v>
      </c>
      <c r="G56" s="10">
        <v>0</v>
      </c>
      <c r="H56" s="10">
        <v>0</v>
      </c>
      <c r="I56" s="10">
        <f t="shared" si="0"/>
        <v>0</v>
      </c>
      <c r="J56" s="10" t="str">
        <f t="shared" si="1"/>
        <v>-</v>
      </c>
      <c r="K56" s="10">
        <f t="shared" si="2"/>
        <v>0</v>
      </c>
      <c r="L56" s="10" t="str">
        <f t="shared" si="3"/>
        <v>-</v>
      </c>
    </row>
    <row r="57" spans="1:12" x14ac:dyDescent="0.3">
      <c r="A57" s="8"/>
      <c r="B57" s="8"/>
      <c r="C57" s="9" t="s">
        <v>63</v>
      </c>
      <c r="D57" s="9" t="s">
        <v>64</v>
      </c>
      <c r="E57" s="10">
        <v>5937.75</v>
      </c>
      <c r="F57" s="10">
        <v>5481</v>
      </c>
      <c r="G57" s="10">
        <v>5481</v>
      </c>
      <c r="H57" s="10">
        <v>5481</v>
      </c>
      <c r="I57" s="10">
        <f t="shared" si="0"/>
        <v>92.307692307692307</v>
      </c>
      <c r="J57" s="10">
        <f t="shared" si="1"/>
        <v>100</v>
      </c>
      <c r="K57" s="10">
        <f t="shared" si="2"/>
        <v>92.307692307692307</v>
      </c>
      <c r="L57" s="10">
        <f t="shared" si="3"/>
        <v>100</v>
      </c>
    </row>
    <row r="58" spans="1:12" x14ac:dyDescent="0.3">
      <c r="A58" s="8"/>
      <c r="B58" s="8"/>
      <c r="C58" s="9" t="s">
        <v>65</v>
      </c>
      <c r="D58" s="9" t="s">
        <v>66</v>
      </c>
      <c r="E58" s="10">
        <v>27920.75</v>
      </c>
      <c r="F58" s="10">
        <v>25773</v>
      </c>
      <c r="G58" s="10">
        <v>25773</v>
      </c>
      <c r="H58" s="10">
        <v>25773</v>
      </c>
      <c r="I58" s="10">
        <f t="shared" si="0"/>
        <v>92.307692307692307</v>
      </c>
      <c r="J58" s="10">
        <f t="shared" si="1"/>
        <v>100</v>
      </c>
      <c r="K58" s="10">
        <f t="shared" si="2"/>
        <v>92.307692307692307</v>
      </c>
      <c r="L58" s="10">
        <f t="shared" si="3"/>
        <v>100</v>
      </c>
    </row>
    <row r="59" spans="1:12" x14ac:dyDescent="0.3">
      <c r="A59" s="8"/>
      <c r="B59" s="8"/>
      <c r="C59" s="9" t="s">
        <v>67</v>
      </c>
      <c r="D59" s="9" t="s">
        <v>68</v>
      </c>
      <c r="E59" s="10">
        <v>3597.75</v>
      </c>
      <c r="F59" s="10">
        <v>3321</v>
      </c>
      <c r="G59" s="10">
        <v>3321</v>
      </c>
      <c r="H59" s="10">
        <v>3321</v>
      </c>
      <c r="I59" s="10">
        <f t="shared" si="0"/>
        <v>92.307692307692307</v>
      </c>
      <c r="J59" s="10">
        <f t="shared" si="1"/>
        <v>100</v>
      </c>
      <c r="K59" s="10">
        <f t="shared" si="2"/>
        <v>92.307692307692307</v>
      </c>
      <c r="L59" s="10">
        <f t="shared" si="3"/>
        <v>100</v>
      </c>
    </row>
    <row r="60" spans="1:12" x14ac:dyDescent="0.3">
      <c r="A60" s="8"/>
      <c r="B60" s="8"/>
      <c r="C60" s="9" t="s">
        <v>69</v>
      </c>
      <c r="D60" s="9" t="s">
        <v>70</v>
      </c>
      <c r="E60" s="10">
        <v>4676.75</v>
      </c>
      <c r="F60" s="10">
        <v>4317</v>
      </c>
      <c r="G60" s="10">
        <v>4317</v>
      </c>
      <c r="H60" s="10">
        <v>4317</v>
      </c>
      <c r="I60" s="10">
        <f t="shared" si="0"/>
        <v>92.307692307692307</v>
      </c>
      <c r="J60" s="10">
        <f t="shared" si="1"/>
        <v>100</v>
      </c>
      <c r="K60" s="10">
        <f t="shared" si="2"/>
        <v>92.307692307692307</v>
      </c>
      <c r="L60" s="10">
        <f t="shared" si="3"/>
        <v>100</v>
      </c>
    </row>
    <row r="61" spans="1:12" x14ac:dyDescent="0.3">
      <c r="A61" s="8"/>
      <c r="B61" s="8"/>
      <c r="C61" s="9" t="s">
        <v>71</v>
      </c>
      <c r="D61" s="9" t="s">
        <v>72</v>
      </c>
      <c r="E61" s="10">
        <v>2262</v>
      </c>
      <c r="F61" s="10">
        <v>2450.5</v>
      </c>
      <c r="G61" s="10">
        <v>2451</v>
      </c>
      <c r="H61" s="10">
        <v>2451</v>
      </c>
      <c r="I61" s="10">
        <f t="shared" si="0"/>
        <v>108.35543766578249</v>
      </c>
      <c r="J61" s="10">
        <f t="shared" si="1"/>
        <v>100.02040399918384</v>
      </c>
      <c r="K61" s="10">
        <f t="shared" si="2"/>
        <v>108.35543766578249</v>
      </c>
      <c r="L61" s="10">
        <f t="shared" si="3"/>
        <v>100.02040399918384</v>
      </c>
    </row>
    <row r="62" spans="1:12" x14ac:dyDescent="0.3">
      <c r="A62" s="8"/>
      <c r="B62" s="8"/>
      <c r="C62" s="9" t="s">
        <v>73</v>
      </c>
      <c r="D62" s="9" t="s">
        <v>74</v>
      </c>
      <c r="E62" s="10">
        <v>5570.5</v>
      </c>
      <c r="F62" s="10">
        <v>5142</v>
      </c>
      <c r="G62" s="10">
        <v>5142</v>
      </c>
      <c r="H62" s="10">
        <v>5142</v>
      </c>
      <c r="I62" s="10">
        <f t="shared" si="0"/>
        <v>92.307692307692307</v>
      </c>
      <c r="J62" s="10">
        <f t="shared" si="1"/>
        <v>100</v>
      </c>
      <c r="K62" s="10">
        <f t="shared" si="2"/>
        <v>92.307692307692307</v>
      </c>
      <c r="L62" s="10">
        <f t="shared" si="3"/>
        <v>100</v>
      </c>
    </row>
    <row r="63" spans="1:12" x14ac:dyDescent="0.3">
      <c r="A63" s="8"/>
      <c r="B63" s="8"/>
      <c r="C63" s="9" t="s">
        <v>75</v>
      </c>
      <c r="D63" s="9" t="s">
        <v>76</v>
      </c>
      <c r="E63" s="10">
        <v>1302.75</v>
      </c>
      <c r="F63" s="10">
        <v>0</v>
      </c>
      <c r="G63" s="10">
        <v>1737</v>
      </c>
      <c r="H63" s="10">
        <v>1737</v>
      </c>
      <c r="I63" s="10">
        <f t="shared" si="0"/>
        <v>133.33333333333331</v>
      </c>
      <c r="J63" s="10" t="str">
        <f t="shared" si="1"/>
        <v>-</v>
      </c>
      <c r="K63" s="10">
        <f t="shared" si="2"/>
        <v>133.33333333333331</v>
      </c>
      <c r="L63" s="10" t="str">
        <f t="shared" si="3"/>
        <v>-</v>
      </c>
    </row>
    <row r="64" spans="1:12" x14ac:dyDescent="0.3">
      <c r="A64" s="8"/>
      <c r="B64" s="8"/>
      <c r="C64" s="9" t="s">
        <v>77</v>
      </c>
      <c r="D64" s="9" t="s">
        <v>78</v>
      </c>
      <c r="E64" s="10">
        <v>1839.25</v>
      </c>
      <c r="F64" s="10">
        <v>4729.5</v>
      </c>
      <c r="G64" s="10">
        <v>4730</v>
      </c>
      <c r="H64" s="10">
        <v>4730</v>
      </c>
      <c r="I64" s="10">
        <f t="shared" si="0"/>
        <v>257.17004213674051</v>
      </c>
      <c r="J64" s="10">
        <f t="shared" si="1"/>
        <v>100.01057194206575</v>
      </c>
      <c r="K64" s="10">
        <f t="shared" si="2"/>
        <v>257.17004213674051</v>
      </c>
      <c r="L64" s="10">
        <f t="shared" si="3"/>
        <v>100.01057194206575</v>
      </c>
    </row>
    <row r="65" spans="1:12" x14ac:dyDescent="0.3">
      <c r="A65" s="8"/>
      <c r="B65" s="8"/>
      <c r="C65" s="9" t="s">
        <v>79</v>
      </c>
      <c r="D65" s="9" t="s">
        <v>80</v>
      </c>
      <c r="E65" s="10">
        <v>23585.25</v>
      </c>
      <c r="F65" s="10">
        <v>21771</v>
      </c>
      <c r="G65" s="10">
        <v>21771</v>
      </c>
      <c r="H65" s="10">
        <v>21771</v>
      </c>
      <c r="I65" s="10">
        <f t="shared" si="0"/>
        <v>92.307692307692307</v>
      </c>
      <c r="J65" s="10">
        <f t="shared" si="1"/>
        <v>100</v>
      </c>
      <c r="K65" s="10">
        <f t="shared" si="2"/>
        <v>92.307692307692307</v>
      </c>
      <c r="L65" s="10">
        <f t="shared" si="3"/>
        <v>100</v>
      </c>
    </row>
    <row r="66" spans="1:12" x14ac:dyDescent="0.3">
      <c r="A66" s="8"/>
      <c r="B66" s="8"/>
      <c r="C66" s="9" t="s">
        <v>81</v>
      </c>
      <c r="D66" s="9" t="s">
        <v>82</v>
      </c>
      <c r="E66" s="10">
        <v>1339</v>
      </c>
      <c r="F66" s="10">
        <v>1236</v>
      </c>
      <c r="G66" s="10">
        <v>1236</v>
      </c>
      <c r="H66" s="10">
        <v>1236</v>
      </c>
      <c r="I66" s="10">
        <f t="shared" si="0"/>
        <v>92.307692307692307</v>
      </c>
      <c r="J66" s="10">
        <f t="shared" si="1"/>
        <v>100</v>
      </c>
      <c r="K66" s="10">
        <f t="shared" si="2"/>
        <v>92.307692307692307</v>
      </c>
      <c r="L66" s="10">
        <f t="shared" si="3"/>
        <v>100</v>
      </c>
    </row>
    <row r="67" spans="1:12" x14ac:dyDescent="0.3">
      <c r="A67" s="8"/>
      <c r="B67" s="8"/>
      <c r="C67" s="9" t="s">
        <v>83</v>
      </c>
      <c r="D67" s="9" t="s">
        <v>84</v>
      </c>
      <c r="E67" s="10">
        <v>1383</v>
      </c>
      <c r="F67" s="10">
        <v>1383</v>
      </c>
      <c r="G67" s="10">
        <v>1383</v>
      </c>
      <c r="H67" s="10">
        <v>1383</v>
      </c>
      <c r="I67" s="10">
        <f t="shared" ref="I67:I130" si="4">IF(E67&lt;&gt;0,G67/E67*100,"-")</f>
        <v>100</v>
      </c>
      <c r="J67" s="10">
        <f t="shared" ref="J67:J130" si="5">IF(F67&lt;&gt;0,G67/F67*100,"-")</f>
        <v>100</v>
      </c>
      <c r="K67" s="10">
        <f t="shared" ref="K67:K130" si="6">IF(E67&lt;&gt;0,H67/E67*100,"-")</f>
        <v>100</v>
      </c>
      <c r="L67" s="10">
        <f t="shared" ref="L67:L130" si="7">IF(F67&lt;&gt;0,H67/F67*100,"-")</f>
        <v>100</v>
      </c>
    </row>
    <row r="68" spans="1:12" x14ac:dyDescent="0.3">
      <c r="A68" s="8"/>
      <c r="B68" s="8"/>
      <c r="C68" s="9" t="s">
        <v>21</v>
      </c>
      <c r="D68" s="9" t="s">
        <v>22</v>
      </c>
      <c r="E68" s="10">
        <v>0</v>
      </c>
      <c r="F68" s="10">
        <v>0</v>
      </c>
      <c r="G68" s="10">
        <v>143.25</v>
      </c>
      <c r="H68" s="10">
        <v>143.25</v>
      </c>
      <c r="I68" s="10" t="str">
        <f t="shared" si="4"/>
        <v>-</v>
      </c>
      <c r="J68" s="10" t="str">
        <f t="shared" si="5"/>
        <v>-</v>
      </c>
      <c r="K68" s="10" t="str">
        <f t="shared" si="6"/>
        <v>-</v>
      </c>
      <c r="L68" s="10" t="str">
        <f t="shared" si="7"/>
        <v>-</v>
      </c>
    </row>
    <row r="69" spans="1:12" x14ac:dyDescent="0.3">
      <c r="A69" s="8"/>
      <c r="B69" s="8"/>
      <c r="C69" s="9" t="s">
        <v>23</v>
      </c>
      <c r="D69" s="9" t="s">
        <v>24</v>
      </c>
      <c r="E69" s="10">
        <v>0</v>
      </c>
      <c r="F69" s="10">
        <v>3433.98</v>
      </c>
      <c r="G69" s="10">
        <v>7100</v>
      </c>
      <c r="H69" s="10">
        <v>7100</v>
      </c>
      <c r="I69" s="10" t="str">
        <f t="shared" si="4"/>
        <v>-</v>
      </c>
      <c r="J69" s="10">
        <f t="shared" si="5"/>
        <v>206.75717389151944</v>
      </c>
      <c r="K69" s="10" t="str">
        <f t="shared" si="6"/>
        <v>-</v>
      </c>
      <c r="L69" s="10">
        <f t="shared" si="7"/>
        <v>206.75717389151944</v>
      </c>
    </row>
    <row r="70" spans="1:12" x14ac:dyDescent="0.3">
      <c r="A70" s="8"/>
      <c r="B70" s="8"/>
      <c r="C70" s="9" t="s">
        <v>85</v>
      </c>
      <c r="D70" s="9" t="s">
        <v>86</v>
      </c>
      <c r="E70" s="10">
        <v>2400</v>
      </c>
      <c r="F70" s="10">
        <v>1200</v>
      </c>
      <c r="G70" s="10">
        <v>1200</v>
      </c>
      <c r="H70" s="10">
        <v>1200</v>
      </c>
      <c r="I70" s="10">
        <f t="shared" si="4"/>
        <v>50</v>
      </c>
      <c r="J70" s="10">
        <f t="shared" si="5"/>
        <v>100</v>
      </c>
      <c r="K70" s="10">
        <f t="shared" si="6"/>
        <v>50</v>
      </c>
      <c r="L70" s="10">
        <f t="shared" si="7"/>
        <v>100</v>
      </c>
    </row>
    <row r="71" spans="1:12" x14ac:dyDescent="0.3">
      <c r="A71" s="8"/>
      <c r="B71" s="8"/>
      <c r="C71" s="9" t="s">
        <v>43</v>
      </c>
      <c r="D71" s="9" t="s">
        <v>44</v>
      </c>
      <c r="E71" s="10">
        <v>102.89</v>
      </c>
      <c r="F71" s="10">
        <v>0</v>
      </c>
      <c r="G71" s="10">
        <v>0</v>
      </c>
      <c r="H71" s="10">
        <v>0</v>
      </c>
      <c r="I71" s="10">
        <f t="shared" si="4"/>
        <v>0</v>
      </c>
      <c r="J71" s="10" t="str">
        <f t="shared" si="5"/>
        <v>-</v>
      </c>
      <c r="K71" s="10">
        <f t="shared" si="6"/>
        <v>0</v>
      </c>
      <c r="L71" s="10" t="str">
        <f t="shared" si="7"/>
        <v>-</v>
      </c>
    </row>
    <row r="72" spans="1:12" x14ac:dyDescent="0.3">
      <c r="A72" s="8"/>
      <c r="B72" s="8"/>
      <c r="C72" s="9" t="s">
        <v>35</v>
      </c>
      <c r="D72" s="9" t="s">
        <v>36</v>
      </c>
      <c r="E72" s="10">
        <v>1200</v>
      </c>
      <c r="F72" s="10">
        <v>1200</v>
      </c>
      <c r="G72" s="10">
        <v>800</v>
      </c>
      <c r="H72" s="10">
        <v>800</v>
      </c>
      <c r="I72" s="10">
        <f t="shared" si="4"/>
        <v>66.666666666666657</v>
      </c>
      <c r="J72" s="10">
        <f t="shared" si="5"/>
        <v>66.666666666666657</v>
      </c>
      <c r="K72" s="10">
        <f t="shared" si="6"/>
        <v>66.666666666666657</v>
      </c>
      <c r="L72" s="10">
        <f t="shared" si="7"/>
        <v>66.666666666666657</v>
      </c>
    </row>
    <row r="73" spans="1:12" x14ac:dyDescent="0.3">
      <c r="A73" s="8"/>
      <c r="B73" s="8"/>
      <c r="C73" s="9" t="s">
        <v>87</v>
      </c>
      <c r="D73" s="9" t="s">
        <v>88</v>
      </c>
      <c r="E73" s="10">
        <v>1152</v>
      </c>
      <c r="F73" s="10">
        <v>0</v>
      </c>
      <c r="G73" s="10">
        <v>0</v>
      </c>
      <c r="H73" s="10">
        <v>0</v>
      </c>
      <c r="I73" s="10">
        <f t="shared" si="4"/>
        <v>0</v>
      </c>
      <c r="J73" s="10" t="str">
        <f t="shared" si="5"/>
        <v>-</v>
      </c>
      <c r="K73" s="10">
        <f t="shared" si="6"/>
        <v>0</v>
      </c>
      <c r="L73" s="10" t="str">
        <f t="shared" si="7"/>
        <v>-</v>
      </c>
    </row>
    <row r="74" spans="1:12" x14ac:dyDescent="0.3">
      <c r="A74" s="8"/>
      <c r="B74" s="8"/>
      <c r="C74" s="9" t="s">
        <v>39</v>
      </c>
      <c r="D74" s="9" t="s">
        <v>40</v>
      </c>
      <c r="E74" s="10">
        <v>0</v>
      </c>
      <c r="F74" s="10">
        <v>0</v>
      </c>
      <c r="G74" s="10">
        <v>2000</v>
      </c>
      <c r="H74" s="10">
        <v>2000</v>
      </c>
      <c r="I74" s="10" t="str">
        <f t="shared" si="4"/>
        <v>-</v>
      </c>
      <c r="J74" s="10" t="str">
        <f t="shared" si="5"/>
        <v>-</v>
      </c>
      <c r="K74" s="10" t="str">
        <f t="shared" si="6"/>
        <v>-</v>
      </c>
      <c r="L74" s="10" t="str">
        <f t="shared" si="7"/>
        <v>-</v>
      </c>
    </row>
    <row r="75" spans="1:12" x14ac:dyDescent="0.3">
      <c r="A75" s="5"/>
      <c r="B75" s="6" t="s">
        <v>89</v>
      </c>
      <c r="C75" s="5"/>
      <c r="D75" s="6" t="s">
        <v>90</v>
      </c>
      <c r="E75" s="7">
        <f>+E76+E77+E78+E79</f>
        <v>11280.52</v>
      </c>
      <c r="F75" s="7">
        <f>+F76+F77+F78+F79</f>
        <v>2041.42</v>
      </c>
      <c r="G75" s="7">
        <f>+G76+G77+G78+G79</f>
        <v>0</v>
      </c>
      <c r="H75" s="7">
        <f>+H76+H77+H78+H79</f>
        <v>0</v>
      </c>
      <c r="I75" s="7">
        <f t="shared" si="4"/>
        <v>0</v>
      </c>
      <c r="J75" s="7">
        <f t="shared" si="5"/>
        <v>0</v>
      </c>
      <c r="K75" s="7">
        <f t="shared" si="6"/>
        <v>0</v>
      </c>
      <c r="L75" s="7">
        <f t="shared" si="7"/>
        <v>0</v>
      </c>
    </row>
    <row r="76" spans="1:12" x14ac:dyDescent="0.3">
      <c r="A76" s="8"/>
      <c r="B76" s="8"/>
      <c r="C76" s="9" t="s">
        <v>19</v>
      </c>
      <c r="D76" s="9" t="s">
        <v>20</v>
      </c>
      <c r="E76" s="10">
        <v>265.17</v>
      </c>
      <c r="F76" s="10">
        <v>0</v>
      </c>
      <c r="G76" s="10">
        <v>0</v>
      </c>
      <c r="H76" s="10">
        <v>0</v>
      </c>
      <c r="I76" s="10">
        <f t="shared" si="4"/>
        <v>0</v>
      </c>
      <c r="J76" s="10" t="str">
        <f t="shared" si="5"/>
        <v>-</v>
      </c>
      <c r="K76" s="10">
        <f t="shared" si="6"/>
        <v>0</v>
      </c>
      <c r="L76" s="10" t="str">
        <f t="shared" si="7"/>
        <v>-</v>
      </c>
    </row>
    <row r="77" spans="1:12" x14ac:dyDescent="0.3">
      <c r="A77" s="8"/>
      <c r="B77" s="8"/>
      <c r="C77" s="9" t="s">
        <v>43</v>
      </c>
      <c r="D77" s="9" t="s">
        <v>44</v>
      </c>
      <c r="E77" s="10">
        <v>521.73</v>
      </c>
      <c r="F77" s="10">
        <v>0</v>
      </c>
      <c r="G77" s="10">
        <v>0</v>
      </c>
      <c r="H77" s="10">
        <v>0</v>
      </c>
      <c r="I77" s="10">
        <f t="shared" si="4"/>
        <v>0</v>
      </c>
      <c r="J77" s="10" t="str">
        <f t="shared" si="5"/>
        <v>-</v>
      </c>
      <c r="K77" s="10">
        <f t="shared" si="6"/>
        <v>0</v>
      </c>
      <c r="L77" s="10" t="str">
        <f t="shared" si="7"/>
        <v>-</v>
      </c>
    </row>
    <row r="78" spans="1:12" x14ac:dyDescent="0.3">
      <c r="A78" s="8"/>
      <c r="B78" s="8"/>
      <c r="C78" s="9" t="s">
        <v>33</v>
      </c>
      <c r="D78" s="9" t="s">
        <v>34</v>
      </c>
      <c r="E78" s="10">
        <v>0</v>
      </c>
      <c r="F78" s="10">
        <v>2041.42</v>
      </c>
      <c r="G78" s="10">
        <v>0</v>
      </c>
      <c r="H78" s="10">
        <v>0</v>
      </c>
      <c r="I78" s="10" t="str">
        <f t="shared" si="4"/>
        <v>-</v>
      </c>
      <c r="J78" s="10">
        <f t="shared" si="5"/>
        <v>0</v>
      </c>
      <c r="K78" s="10" t="str">
        <f t="shared" si="6"/>
        <v>-</v>
      </c>
      <c r="L78" s="10">
        <f t="shared" si="7"/>
        <v>0</v>
      </c>
    </row>
    <row r="79" spans="1:12" x14ac:dyDescent="0.3">
      <c r="A79" s="8"/>
      <c r="B79" s="8"/>
      <c r="C79" s="9" t="s">
        <v>39</v>
      </c>
      <c r="D79" s="9" t="s">
        <v>40</v>
      </c>
      <c r="E79" s="10">
        <v>10493.62</v>
      </c>
      <c r="F79" s="10">
        <v>0</v>
      </c>
      <c r="G79" s="10">
        <v>0</v>
      </c>
      <c r="H79" s="10">
        <v>0</v>
      </c>
      <c r="I79" s="10">
        <f t="shared" si="4"/>
        <v>0</v>
      </c>
      <c r="J79" s="10" t="str">
        <f t="shared" si="5"/>
        <v>-</v>
      </c>
      <c r="K79" s="10">
        <f t="shared" si="6"/>
        <v>0</v>
      </c>
      <c r="L79" s="10" t="str">
        <f t="shared" si="7"/>
        <v>-</v>
      </c>
    </row>
    <row r="80" spans="1:12" x14ac:dyDescent="0.3">
      <c r="A80" s="5"/>
      <c r="B80" s="6" t="s">
        <v>91</v>
      </c>
      <c r="C80" s="5"/>
      <c r="D80" s="6" t="s">
        <v>92</v>
      </c>
      <c r="E80" s="7">
        <f>+E81</f>
        <v>0</v>
      </c>
      <c r="F80" s="7">
        <f>+F81</f>
        <v>0</v>
      </c>
      <c r="G80" s="7">
        <f>+G81</f>
        <v>18000</v>
      </c>
      <c r="H80" s="7">
        <f>+H81</f>
        <v>0</v>
      </c>
      <c r="I80" s="7" t="str">
        <f t="shared" si="4"/>
        <v>-</v>
      </c>
      <c r="J80" s="7" t="str">
        <f t="shared" si="5"/>
        <v>-</v>
      </c>
      <c r="K80" s="7" t="str">
        <f t="shared" si="6"/>
        <v>-</v>
      </c>
      <c r="L80" s="7" t="str">
        <f t="shared" si="7"/>
        <v>-</v>
      </c>
    </row>
    <row r="81" spans="1:12" x14ac:dyDescent="0.3">
      <c r="A81" s="8"/>
      <c r="B81" s="8"/>
      <c r="C81" s="9" t="s">
        <v>12</v>
      </c>
      <c r="D81" s="9" t="s">
        <v>9</v>
      </c>
      <c r="E81" s="10">
        <v>0</v>
      </c>
      <c r="F81" s="10">
        <v>0</v>
      </c>
      <c r="G81" s="10">
        <v>18000</v>
      </c>
      <c r="H81" s="10">
        <v>0</v>
      </c>
      <c r="I81" s="10" t="str">
        <f t="shared" si="4"/>
        <v>-</v>
      </c>
      <c r="J81" s="10" t="str">
        <f t="shared" si="5"/>
        <v>-</v>
      </c>
      <c r="K81" s="10" t="str">
        <f t="shared" si="6"/>
        <v>-</v>
      </c>
      <c r="L81" s="10" t="str">
        <f t="shared" si="7"/>
        <v>-</v>
      </c>
    </row>
    <row r="82" spans="1:12" x14ac:dyDescent="0.3">
      <c r="A82" s="2" t="s">
        <v>93</v>
      </c>
      <c r="B82" s="3"/>
      <c r="C82" s="3"/>
      <c r="D82" s="2" t="s">
        <v>94</v>
      </c>
      <c r="E82" s="4">
        <f>+E83+E85</f>
        <v>11998.939999999999</v>
      </c>
      <c r="F82" s="4">
        <f>+F83+F85</f>
        <v>9748.44</v>
      </c>
      <c r="G82" s="4">
        <f>+G83+G85</f>
        <v>12000</v>
      </c>
      <c r="H82" s="4">
        <f>+H83+H85</f>
        <v>12000</v>
      </c>
      <c r="I82" s="4">
        <f t="shared" si="4"/>
        <v>100.00883411368005</v>
      </c>
      <c r="J82" s="4">
        <f t="shared" si="5"/>
        <v>123.09661853588881</v>
      </c>
      <c r="K82" s="4">
        <f t="shared" si="6"/>
        <v>100.00883411368005</v>
      </c>
      <c r="L82" s="4">
        <f t="shared" si="7"/>
        <v>123.09661853588881</v>
      </c>
    </row>
    <row r="83" spans="1:12" x14ac:dyDescent="0.3">
      <c r="A83" s="5"/>
      <c r="B83" s="6" t="s">
        <v>10</v>
      </c>
      <c r="C83" s="5"/>
      <c r="D83" s="6" t="s">
        <v>11</v>
      </c>
      <c r="E83" s="7">
        <f>+E84</f>
        <v>3055.7</v>
      </c>
      <c r="F83" s="7">
        <f>+F84</f>
        <v>35.700000000000003</v>
      </c>
      <c r="G83" s="7">
        <f>+G84</f>
        <v>2700</v>
      </c>
      <c r="H83" s="7">
        <f>+H84</f>
        <v>2700</v>
      </c>
      <c r="I83" s="7">
        <f t="shared" si="4"/>
        <v>88.359459371011567</v>
      </c>
      <c r="J83" s="7">
        <f t="shared" si="5"/>
        <v>7563.0252100840326</v>
      </c>
      <c r="K83" s="7">
        <f t="shared" si="6"/>
        <v>88.359459371011567</v>
      </c>
      <c r="L83" s="7">
        <f t="shared" si="7"/>
        <v>7563.0252100840326</v>
      </c>
    </row>
    <row r="84" spans="1:12" x14ac:dyDescent="0.3">
      <c r="A84" s="8"/>
      <c r="B84" s="8"/>
      <c r="C84" s="9" t="s">
        <v>95</v>
      </c>
      <c r="D84" s="9" t="s">
        <v>94</v>
      </c>
      <c r="E84" s="10">
        <v>3055.7</v>
      </c>
      <c r="F84" s="10">
        <v>35.700000000000003</v>
      </c>
      <c r="G84" s="10">
        <v>2700</v>
      </c>
      <c r="H84" s="10">
        <v>2700</v>
      </c>
      <c r="I84" s="10">
        <f t="shared" si="4"/>
        <v>88.359459371011567</v>
      </c>
      <c r="J84" s="10">
        <f t="shared" si="5"/>
        <v>7563.0252100840326</v>
      </c>
      <c r="K84" s="10">
        <f t="shared" si="6"/>
        <v>88.359459371011567</v>
      </c>
      <c r="L84" s="10">
        <f t="shared" si="7"/>
        <v>7563.0252100840326</v>
      </c>
    </row>
    <row r="85" spans="1:12" x14ac:dyDescent="0.3">
      <c r="A85" s="5"/>
      <c r="B85" s="6" t="s">
        <v>55</v>
      </c>
      <c r="C85" s="5"/>
      <c r="D85" s="6" t="s">
        <v>56</v>
      </c>
      <c r="E85" s="7">
        <f>+E86</f>
        <v>8943.24</v>
      </c>
      <c r="F85" s="7">
        <f>+F86</f>
        <v>9712.74</v>
      </c>
      <c r="G85" s="7">
        <f>+G86</f>
        <v>9300</v>
      </c>
      <c r="H85" s="7">
        <f>+H86</f>
        <v>9300</v>
      </c>
      <c r="I85" s="7">
        <f t="shared" si="4"/>
        <v>103.98915829162586</v>
      </c>
      <c r="J85" s="7">
        <f t="shared" si="5"/>
        <v>95.750529716640216</v>
      </c>
      <c r="K85" s="7">
        <f t="shared" si="6"/>
        <v>103.98915829162586</v>
      </c>
      <c r="L85" s="7">
        <f t="shared" si="7"/>
        <v>95.750529716640216</v>
      </c>
    </row>
    <row r="86" spans="1:12" x14ac:dyDescent="0.3">
      <c r="A86" s="8"/>
      <c r="B86" s="8"/>
      <c r="C86" s="9" t="s">
        <v>95</v>
      </c>
      <c r="D86" s="9" t="s">
        <v>94</v>
      </c>
      <c r="E86" s="10">
        <v>8943.24</v>
      </c>
      <c r="F86" s="10">
        <v>9712.74</v>
      </c>
      <c r="G86" s="10">
        <v>9300</v>
      </c>
      <c r="H86" s="10">
        <v>9300</v>
      </c>
      <c r="I86" s="10">
        <f t="shared" si="4"/>
        <v>103.98915829162586</v>
      </c>
      <c r="J86" s="10">
        <f t="shared" si="5"/>
        <v>95.750529716640216</v>
      </c>
      <c r="K86" s="10">
        <f t="shared" si="6"/>
        <v>103.98915829162586</v>
      </c>
      <c r="L86" s="10">
        <f t="shared" si="7"/>
        <v>95.750529716640216</v>
      </c>
    </row>
    <row r="87" spans="1:12" x14ac:dyDescent="0.3">
      <c r="A87" s="2" t="s">
        <v>96</v>
      </c>
      <c r="B87" s="3"/>
      <c r="C87" s="3"/>
      <c r="D87" s="2" t="s">
        <v>97</v>
      </c>
      <c r="E87" s="4">
        <f>+E88+E90+E92+E94+E96+E98+E100+E102+E104+E106+E108+E110+E113+E115+E117</f>
        <v>173944.94</v>
      </c>
      <c r="F87" s="4">
        <f>+F88+F90+F92+F94+F96+F98+F100+F102+F104+F106+F108+F110+F113+F115+F117</f>
        <v>169607.86000000002</v>
      </c>
      <c r="G87" s="4">
        <f>+G88+G90+G92+G94+G96+G98+G100+G102+G104+G106+G108+G110+G113+G115+G117</f>
        <v>260000</v>
      </c>
      <c r="H87" s="4">
        <f>+H88+H90+H92+H94+H96+H98+H100+H102+H104+H106+H108+H110+H113+H115+H117</f>
        <v>275000</v>
      </c>
      <c r="I87" s="4">
        <f t="shared" si="4"/>
        <v>149.47258598036828</v>
      </c>
      <c r="J87" s="4">
        <f t="shared" si="5"/>
        <v>153.29478244699271</v>
      </c>
      <c r="K87" s="4">
        <f t="shared" si="6"/>
        <v>158.09600440231259</v>
      </c>
      <c r="L87" s="4">
        <f t="shared" si="7"/>
        <v>162.13871220354997</v>
      </c>
    </row>
    <row r="88" spans="1:12" x14ac:dyDescent="0.3">
      <c r="A88" s="5"/>
      <c r="B88" s="6" t="s">
        <v>98</v>
      </c>
      <c r="C88" s="5"/>
      <c r="D88" s="6" t="s">
        <v>99</v>
      </c>
      <c r="E88" s="7">
        <f>+E89</f>
        <v>103892.69</v>
      </c>
      <c r="F88" s="7">
        <f>+F89</f>
        <v>98215.11</v>
      </c>
      <c r="G88" s="7">
        <f>+G89</f>
        <v>152980</v>
      </c>
      <c r="H88" s="7">
        <f>+H89</f>
        <v>168100</v>
      </c>
      <c r="I88" s="7">
        <f t="shared" si="4"/>
        <v>147.2480883881243</v>
      </c>
      <c r="J88" s="7">
        <f t="shared" si="5"/>
        <v>155.76014729301835</v>
      </c>
      <c r="K88" s="7">
        <f t="shared" si="6"/>
        <v>161.80156659722641</v>
      </c>
      <c r="L88" s="7">
        <f t="shared" si="7"/>
        <v>171.15492717973842</v>
      </c>
    </row>
    <row r="89" spans="1:12" x14ac:dyDescent="0.3">
      <c r="A89" s="8"/>
      <c r="B89" s="8"/>
      <c r="C89" s="9" t="s">
        <v>100</v>
      </c>
      <c r="D89" s="9" t="s">
        <v>101</v>
      </c>
      <c r="E89" s="10">
        <v>103892.69</v>
      </c>
      <c r="F89" s="10">
        <v>98215.11</v>
      </c>
      <c r="G89" s="10">
        <v>152980</v>
      </c>
      <c r="H89" s="10">
        <v>168100</v>
      </c>
      <c r="I89" s="10">
        <f t="shared" si="4"/>
        <v>147.2480883881243</v>
      </c>
      <c r="J89" s="10">
        <f t="shared" si="5"/>
        <v>155.76014729301835</v>
      </c>
      <c r="K89" s="10">
        <f t="shared" si="6"/>
        <v>161.80156659722641</v>
      </c>
      <c r="L89" s="10">
        <f t="shared" si="7"/>
        <v>171.15492717973842</v>
      </c>
    </row>
    <row r="90" spans="1:12" x14ac:dyDescent="0.3">
      <c r="A90" s="5"/>
      <c r="B90" s="6" t="s">
        <v>102</v>
      </c>
      <c r="C90" s="5"/>
      <c r="D90" s="6" t="s">
        <v>103</v>
      </c>
      <c r="E90" s="7">
        <f>+E91</f>
        <v>2406.7199999999998</v>
      </c>
      <c r="F90" s="7">
        <f>+F91</f>
        <v>2423.25</v>
      </c>
      <c r="G90" s="7">
        <f>+G91</f>
        <v>4000</v>
      </c>
      <c r="H90" s="7">
        <f>+H91</f>
        <v>5500</v>
      </c>
      <c r="I90" s="7">
        <f t="shared" si="4"/>
        <v>166.20130301821567</v>
      </c>
      <c r="J90" s="7">
        <f t="shared" si="5"/>
        <v>165.06757453832662</v>
      </c>
      <c r="K90" s="7">
        <f t="shared" si="6"/>
        <v>228.52679165004653</v>
      </c>
      <c r="L90" s="7">
        <f t="shared" si="7"/>
        <v>226.96791499019912</v>
      </c>
    </row>
    <row r="91" spans="1:12" x14ac:dyDescent="0.3">
      <c r="A91" s="8"/>
      <c r="B91" s="8"/>
      <c r="C91" s="9" t="s">
        <v>100</v>
      </c>
      <c r="D91" s="9" t="s">
        <v>101</v>
      </c>
      <c r="E91" s="10">
        <v>2406.7199999999998</v>
      </c>
      <c r="F91" s="10">
        <v>2423.25</v>
      </c>
      <c r="G91" s="10">
        <v>4000</v>
      </c>
      <c r="H91" s="10">
        <v>5500</v>
      </c>
      <c r="I91" s="10">
        <f t="shared" si="4"/>
        <v>166.20130301821567</v>
      </c>
      <c r="J91" s="10">
        <f t="shared" si="5"/>
        <v>165.06757453832662</v>
      </c>
      <c r="K91" s="10">
        <f t="shared" si="6"/>
        <v>228.52679165004653</v>
      </c>
      <c r="L91" s="10">
        <f t="shared" si="7"/>
        <v>226.96791499019912</v>
      </c>
    </row>
    <row r="92" spans="1:12" x14ac:dyDescent="0.3">
      <c r="A92" s="5"/>
      <c r="B92" s="6" t="s">
        <v>104</v>
      </c>
      <c r="C92" s="5"/>
      <c r="D92" s="6" t="s">
        <v>105</v>
      </c>
      <c r="E92" s="7">
        <f>+E93</f>
        <v>2451.08</v>
      </c>
      <c r="F92" s="7">
        <f>+F93</f>
        <v>2459.27</v>
      </c>
      <c r="G92" s="7">
        <f>+G93</f>
        <v>3950</v>
      </c>
      <c r="H92" s="7">
        <f>+H93</f>
        <v>4400</v>
      </c>
      <c r="I92" s="7">
        <f t="shared" si="4"/>
        <v>161.1534507237626</v>
      </c>
      <c r="J92" s="7">
        <f t="shared" si="5"/>
        <v>160.61676839061997</v>
      </c>
      <c r="K92" s="7">
        <f t="shared" si="6"/>
        <v>179.51270460368491</v>
      </c>
      <c r="L92" s="7">
        <f t="shared" si="7"/>
        <v>178.91488124524756</v>
      </c>
    </row>
    <row r="93" spans="1:12" x14ac:dyDescent="0.3">
      <c r="A93" s="8"/>
      <c r="B93" s="8"/>
      <c r="C93" s="9" t="s">
        <v>100</v>
      </c>
      <c r="D93" s="9" t="s">
        <v>101</v>
      </c>
      <c r="E93" s="10">
        <v>2451.08</v>
      </c>
      <c r="F93" s="10">
        <v>2459.27</v>
      </c>
      <c r="G93" s="10">
        <v>3950</v>
      </c>
      <c r="H93" s="10">
        <v>4400</v>
      </c>
      <c r="I93" s="10">
        <f t="shared" si="4"/>
        <v>161.1534507237626</v>
      </c>
      <c r="J93" s="10">
        <f t="shared" si="5"/>
        <v>160.61676839061997</v>
      </c>
      <c r="K93" s="10">
        <f t="shared" si="6"/>
        <v>179.51270460368491</v>
      </c>
      <c r="L93" s="10">
        <f t="shared" si="7"/>
        <v>178.91488124524756</v>
      </c>
    </row>
    <row r="94" spans="1:12" x14ac:dyDescent="0.3">
      <c r="A94" s="5"/>
      <c r="B94" s="6" t="s">
        <v>106</v>
      </c>
      <c r="C94" s="5"/>
      <c r="D94" s="6" t="s">
        <v>107</v>
      </c>
      <c r="E94" s="7">
        <f>+E95</f>
        <v>8963.98</v>
      </c>
      <c r="F94" s="7">
        <f>+F95</f>
        <v>8716.32</v>
      </c>
      <c r="G94" s="7">
        <f>+G95</f>
        <v>13600</v>
      </c>
      <c r="H94" s="7">
        <f>+H95</f>
        <v>14000</v>
      </c>
      <c r="I94" s="7">
        <f t="shared" si="4"/>
        <v>151.71832154913332</v>
      </c>
      <c r="J94" s="7">
        <f t="shared" si="5"/>
        <v>156.0291499164785</v>
      </c>
      <c r="K94" s="7">
        <f t="shared" si="6"/>
        <v>156.18062512410782</v>
      </c>
      <c r="L94" s="7">
        <f t="shared" si="7"/>
        <v>160.61824256108085</v>
      </c>
    </row>
    <row r="95" spans="1:12" x14ac:dyDescent="0.3">
      <c r="A95" s="8"/>
      <c r="B95" s="8"/>
      <c r="C95" s="9" t="s">
        <v>100</v>
      </c>
      <c r="D95" s="9" t="s">
        <v>101</v>
      </c>
      <c r="E95" s="10">
        <v>8963.98</v>
      </c>
      <c r="F95" s="10">
        <v>8716.32</v>
      </c>
      <c r="G95" s="10">
        <v>13600</v>
      </c>
      <c r="H95" s="10">
        <v>14000</v>
      </c>
      <c r="I95" s="10">
        <f t="shared" si="4"/>
        <v>151.71832154913332</v>
      </c>
      <c r="J95" s="10">
        <f t="shared" si="5"/>
        <v>156.0291499164785</v>
      </c>
      <c r="K95" s="10">
        <f t="shared" si="6"/>
        <v>156.18062512410782</v>
      </c>
      <c r="L95" s="10">
        <f t="shared" si="7"/>
        <v>160.61824256108085</v>
      </c>
    </row>
    <row r="96" spans="1:12" x14ac:dyDescent="0.3">
      <c r="A96" s="5"/>
      <c r="B96" s="6" t="s">
        <v>108</v>
      </c>
      <c r="C96" s="5"/>
      <c r="D96" s="6" t="s">
        <v>109</v>
      </c>
      <c r="E96" s="7">
        <f>+E97</f>
        <v>7401.23</v>
      </c>
      <c r="F96" s="7">
        <f>+F97</f>
        <v>6976.37</v>
      </c>
      <c r="G96" s="7">
        <f>+G97</f>
        <v>10900</v>
      </c>
      <c r="H96" s="7">
        <f>+H97</f>
        <v>13000</v>
      </c>
      <c r="I96" s="7">
        <f t="shared" si="4"/>
        <v>147.27281816671015</v>
      </c>
      <c r="J96" s="7">
        <f t="shared" si="5"/>
        <v>156.24171309721245</v>
      </c>
      <c r="K96" s="7">
        <f t="shared" si="6"/>
        <v>175.64648038231485</v>
      </c>
      <c r="L96" s="7">
        <f t="shared" si="7"/>
        <v>186.34332754713412</v>
      </c>
    </row>
    <row r="97" spans="1:12" x14ac:dyDescent="0.3">
      <c r="A97" s="8"/>
      <c r="B97" s="8"/>
      <c r="C97" s="9" t="s">
        <v>100</v>
      </c>
      <c r="D97" s="9" t="s">
        <v>101</v>
      </c>
      <c r="E97" s="10">
        <v>7401.23</v>
      </c>
      <c r="F97" s="10">
        <v>6976.37</v>
      </c>
      <c r="G97" s="10">
        <v>10900</v>
      </c>
      <c r="H97" s="10">
        <v>13000</v>
      </c>
      <c r="I97" s="10">
        <f t="shared" si="4"/>
        <v>147.27281816671015</v>
      </c>
      <c r="J97" s="10">
        <f t="shared" si="5"/>
        <v>156.24171309721245</v>
      </c>
      <c r="K97" s="10">
        <f t="shared" si="6"/>
        <v>175.64648038231485</v>
      </c>
      <c r="L97" s="10">
        <f t="shared" si="7"/>
        <v>186.34332754713412</v>
      </c>
    </row>
    <row r="98" spans="1:12" x14ac:dyDescent="0.3">
      <c r="A98" s="5"/>
      <c r="B98" s="6" t="s">
        <v>110</v>
      </c>
      <c r="C98" s="5"/>
      <c r="D98" s="6" t="s">
        <v>111</v>
      </c>
      <c r="E98" s="7">
        <f>+E99</f>
        <v>313.18</v>
      </c>
      <c r="F98" s="7">
        <f>+F99</f>
        <v>299.48</v>
      </c>
      <c r="G98" s="7">
        <f>+G99</f>
        <v>400</v>
      </c>
      <c r="H98" s="7">
        <f>+H99</f>
        <v>600</v>
      </c>
      <c r="I98" s="7">
        <f t="shared" si="4"/>
        <v>127.72207676096814</v>
      </c>
      <c r="J98" s="7">
        <f t="shared" si="5"/>
        <v>133.56484573260317</v>
      </c>
      <c r="K98" s="7">
        <f t="shared" si="6"/>
        <v>191.5831151414522</v>
      </c>
      <c r="L98" s="7">
        <f t="shared" si="7"/>
        <v>200.34726859890478</v>
      </c>
    </row>
    <row r="99" spans="1:12" x14ac:dyDescent="0.3">
      <c r="A99" s="8"/>
      <c r="B99" s="8"/>
      <c r="C99" s="9" t="s">
        <v>100</v>
      </c>
      <c r="D99" s="9" t="s">
        <v>101</v>
      </c>
      <c r="E99" s="10">
        <v>313.18</v>
      </c>
      <c r="F99" s="10">
        <v>299.48</v>
      </c>
      <c r="G99" s="10">
        <v>400</v>
      </c>
      <c r="H99" s="10">
        <v>600</v>
      </c>
      <c r="I99" s="10">
        <f t="shared" si="4"/>
        <v>127.72207676096814</v>
      </c>
      <c r="J99" s="10">
        <f t="shared" si="5"/>
        <v>133.56484573260317</v>
      </c>
      <c r="K99" s="10">
        <f t="shared" si="6"/>
        <v>191.5831151414522</v>
      </c>
      <c r="L99" s="10">
        <f t="shared" si="7"/>
        <v>200.34726859890478</v>
      </c>
    </row>
    <row r="100" spans="1:12" x14ac:dyDescent="0.3">
      <c r="A100" s="5"/>
      <c r="B100" s="6" t="s">
        <v>112</v>
      </c>
      <c r="C100" s="5"/>
      <c r="D100" s="6" t="s">
        <v>113</v>
      </c>
      <c r="E100" s="7">
        <f>+E101</f>
        <v>104.41</v>
      </c>
      <c r="F100" s="7">
        <f>+F101</f>
        <v>98.42</v>
      </c>
      <c r="G100" s="7">
        <f>+G101</f>
        <v>170</v>
      </c>
      <c r="H100" s="7">
        <f>+H101</f>
        <v>200</v>
      </c>
      <c r="I100" s="7">
        <f t="shared" si="4"/>
        <v>162.81965328991475</v>
      </c>
      <c r="J100" s="7">
        <f t="shared" si="5"/>
        <v>172.72912009754117</v>
      </c>
      <c r="K100" s="7">
        <f t="shared" si="6"/>
        <v>191.55253328225265</v>
      </c>
      <c r="L100" s="7">
        <f t="shared" si="7"/>
        <v>203.210729526519</v>
      </c>
    </row>
    <row r="101" spans="1:12" x14ac:dyDescent="0.3">
      <c r="A101" s="8"/>
      <c r="B101" s="8"/>
      <c r="C101" s="9" t="s">
        <v>100</v>
      </c>
      <c r="D101" s="9" t="s">
        <v>101</v>
      </c>
      <c r="E101" s="10">
        <v>104.41</v>
      </c>
      <c r="F101" s="10">
        <v>98.42</v>
      </c>
      <c r="G101" s="10">
        <v>170</v>
      </c>
      <c r="H101" s="10">
        <v>200</v>
      </c>
      <c r="I101" s="10">
        <f t="shared" si="4"/>
        <v>162.81965328991475</v>
      </c>
      <c r="J101" s="10">
        <f t="shared" si="5"/>
        <v>172.72912009754117</v>
      </c>
      <c r="K101" s="10">
        <f t="shared" si="6"/>
        <v>191.55253328225265</v>
      </c>
      <c r="L101" s="10">
        <f t="shared" si="7"/>
        <v>203.210729526519</v>
      </c>
    </row>
    <row r="102" spans="1:12" x14ac:dyDescent="0.3">
      <c r="A102" s="5"/>
      <c r="B102" s="6" t="s">
        <v>114</v>
      </c>
      <c r="C102" s="5"/>
      <c r="D102" s="6" t="s">
        <v>115</v>
      </c>
      <c r="E102" s="7">
        <f>+E103</f>
        <v>936.11</v>
      </c>
      <c r="F102" s="7">
        <f>+F103</f>
        <v>912.38</v>
      </c>
      <c r="G102" s="7">
        <f>+G103</f>
        <v>1400</v>
      </c>
      <c r="H102" s="7">
        <f>+H103</f>
        <v>1600</v>
      </c>
      <c r="I102" s="7">
        <f t="shared" si="4"/>
        <v>149.55507365587377</v>
      </c>
      <c r="J102" s="7">
        <f t="shared" si="5"/>
        <v>153.44483658124904</v>
      </c>
      <c r="K102" s="7">
        <f t="shared" si="6"/>
        <v>170.92008417814145</v>
      </c>
      <c r="L102" s="7">
        <f t="shared" si="7"/>
        <v>175.36552752142745</v>
      </c>
    </row>
    <row r="103" spans="1:12" x14ac:dyDescent="0.3">
      <c r="A103" s="8"/>
      <c r="B103" s="8"/>
      <c r="C103" s="9" t="s">
        <v>100</v>
      </c>
      <c r="D103" s="9" t="s">
        <v>101</v>
      </c>
      <c r="E103" s="10">
        <v>936.11</v>
      </c>
      <c r="F103" s="10">
        <v>912.38</v>
      </c>
      <c r="G103" s="10">
        <v>1400</v>
      </c>
      <c r="H103" s="10">
        <v>1600</v>
      </c>
      <c r="I103" s="10">
        <f t="shared" si="4"/>
        <v>149.55507365587377</v>
      </c>
      <c r="J103" s="10">
        <f t="shared" si="5"/>
        <v>153.44483658124904</v>
      </c>
      <c r="K103" s="10">
        <f t="shared" si="6"/>
        <v>170.92008417814145</v>
      </c>
      <c r="L103" s="10">
        <f t="shared" si="7"/>
        <v>175.36552752142745</v>
      </c>
    </row>
    <row r="104" spans="1:12" x14ac:dyDescent="0.3">
      <c r="A104" s="5"/>
      <c r="B104" s="6" t="s">
        <v>10</v>
      </c>
      <c r="C104" s="5"/>
      <c r="D104" s="6" t="s">
        <v>11</v>
      </c>
      <c r="E104" s="7">
        <f>+E105</f>
        <v>5600.62</v>
      </c>
      <c r="F104" s="7">
        <f>+F105</f>
        <v>1220.5999999999999</v>
      </c>
      <c r="G104" s="7">
        <f>+G105</f>
        <v>1650</v>
      </c>
      <c r="H104" s="7">
        <f>+H105</f>
        <v>1200</v>
      </c>
      <c r="I104" s="7">
        <f t="shared" si="4"/>
        <v>29.461023958061787</v>
      </c>
      <c r="J104" s="7">
        <f t="shared" si="5"/>
        <v>135.17941995739801</v>
      </c>
      <c r="K104" s="7">
        <f t="shared" si="6"/>
        <v>21.426199242226755</v>
      </c>
      <c r="L104" s="7">
        <f t="shared" si="7"/>
        <v>98.312305423562179</v>
      </c>
    </row>
    <row r="105" spans="1:12" x14ac:dyDescent="0.3">
      <c r="A105" s="8"/>
      <c r="B105" s="8"/>
      <c r="C105" s="9" t="s">
        <v>116</v>
      </c>
      <c r="D105" s="9" t="s">
        <v>117</v>
      </c>
      <c r="E105" s="10">
        <v>5600.62</v>
      </c>
      <c r="F105" s="10">
        <v>1220.5999999999999</v>
      </c>
      <c r="G105" s="10">
        <v>1650</v>
      </c>
      <c r="H105" s="10">
        <v>1200</v>
      </c>
      <c r="I105" s="10">
        <f t="shared" si="4"/>
        <v>29.461023958061787</v>
      </c>
      <c r="J105" s="10">
        <f t="shared" si="5"/>
        <v>135.17941995739801</v>
      </c>
      <c r="K105" s="10">
        <f t="shared" si="6"/>
        <v>21.426199242226755</v>
      </c>
      <c r="L105" s="10">
        <f t="shared" si="7"/>
        <v>98.312305423562179</v>
      </c>
    </row>
    <row r="106" spans="1:12" x14ac:dyDescent="0.3">
      <c r="A106" s="5"/>
      <c r="B106" s="6" t="s">
        <v>118</v>
      </c>
      <c r="C106" s="5"/>
      <c r="D106" s="6" t="s">
        <v>119</v>
      </c>
      <c r="E106" s="7">
        <f>+E107</f>
        <v>9.9</v>
      </c>
      <c r="F106" s="7">
        <f>+F107</f>
        <v>132.66</v>
      </c>
      <c r="G106" s="7">
        <f>+G107</f>
        <v>250</v>
      </c>
      <c r="H106" s="7">
        <f>+H107</f>
        <v>220</v>
      </c>
      <c r="I106" s="7">
        <f t="shared" si="4"/>
        <v>2525.2525252525252</v>
      </c>
      <c r="J106" s="7">
        <f t="shared" si="5"/>
        <v>188.45168098899444</v>
      </c>
      <c r="K106" s="7">
        <f t="shared" si="6"/>
        <v>2222.2222222222222</v>
      </c>
      <c r="L106" s="7">
        <f t="shared" si="7"/>
        <v>165.8374792703151</v>
      </c>
    </row>
    <row r="107" spans="1:12" x14ac:dyDescent="0.3">
      <c r="A107" s="8"/>
      <c r="B107" s="8"/>
      <c r="C107" s="9" t="s">
        <v>116</v>
      </c>
      <c r="D107" s="9" t="s">
        <v>117</v>
      </c>
      <c r="E107" s="10">
        <v>9.9</v>
      </c>
      <c r="F107" s="10">
        <v>132.66</v>
      </c>
      <c r="G107" s="10">
        <v>250</v>
      </c>
      <c r="H107" s="10">
        <v>220</v>
      </c>
      <c r="I107" s="10">
        <f t="shared" si="4"/>
        <v>2525.2525252525252</v>
      </c>
      <c r="J107" s="10">
        <f t="shared" si="5"/>
        <v>188.45168098899444</v>
      </c>
      <c r="K107" s="10">
        <f t="shared" si="6"/>
        <v>2222.2222222222222</v>
      </c>
      <c r="L107" s="10">
        <f t="shared" si="7"/>
        <v>165.8374792703151</v>
      </c>
    </row>
    <row r="108" spans="1:12" x14ac:dyDescent="0.3">
      <c r="A108" s="5"/>
      <c r="B108" s="6" t="s">
        <v>49</v>
      </c>
      <c r="C108" s="5"/>
      <c r="D108" s="6" t="s">
        <v>50</v>
      </c>
      <c r="E108" s="7">
        <f>+E109</f>
        <v>10968.45</v>
      </c>
      <c r="F108" s="7">
        <f>+F109</f>
        <v>16228.41</v>
      </c>
      <c r="G108" s="7">
        <f>+G109</f>
        <v>27720</v>
      </c>
      <c r="H108" s="7">
        <f>+H109</f>
        <v>22800</v>
      </c>
      <c r="I108" s="7">
        <f t="shared" si="4"/>
        <v>252.72486085089506</v>
      </c>
      <c r="J108" s="7">
        <f t="shared" si="5"/>
        <v>170.81155824877484</v>
      </c>
      <c r="K108" s="7">
        <f t="shared" si="6"/>
        <v>207.86893316740284</v>
      </c>
      <c r="L108" s="7">
        <f t="shared" si="7"/>
        <v>140.49435526955506</v>
      </c>
    </row>
    <row r="109" spans="1:12" x14ac:dyDescent="0.3">
      <c r="A109" s="8"/>
      <c r="B109" s="8"/>
      <c r="C109" s="9" t="s">
        <v>116</v>
      </c>
      <c r="D109" s="9" t="s">
        <v>117</v>
      </c>
      <c r="E109" s="10">
        <v>10968.45</v>
      </c>
      <c r="F109" s="10">
        <v>16228.41</v>
      </c>
      <c r="G109" s="10">
        <v>27720</v>
      </c>
      <c r="H109" s="10">
        <v>22800</v>
      </c>
      <c r="I109" s="10">
        <f t="shared" si="4"/>
        <v>252.72486085089506</v>
      </c>
      <c r="J109" s="10">
        <f t="shared" si="5"/>
        <v>170.81155824877484</v>
      </c>
      <c r="K109" s="10">
        <f t="shared" si="6"/>
        <v>207.86893316740284</v>
      </c>
      <c r="L109" s="10">
        <f t="shared" si="7"/>
        <v>140.49435526955506</v>
      </c>
    </row>
    <row r="110" spans="1:12" x14ac:dyDescent="0.3">
      <c r="A110" s="5"/>
      <c r="B110" s="6" t="s">
        <v>55</v>
      </c>
      <c r="C110" s="5"/>
      <c r="D110" s="6" t="s">
        <v>56</v>
      </c>
      <c r="E110" s="7">
        <f>+E111+E112</f>
        <v>23856.57</v>
      </c>
      <c r="F110" s="7">
        <f>+F111+F112</f>
        <v>22110.59</v>
      </c>
      <c r="G110" s="7">
        <f>+G111+G112</f>
        <v>32980</v>
      </c>
      <c r="H110" s="7">
        <f>+H111+H112</f>
        <v>33380</v>
      </c>
      <c r="I110" s="7">
        <f t="shared" si="4"/>
        <v>138.24284044185734</v>
      </c>
      <c r="J110" s="7">
        <f t="shared" si="5"/>
        <v>149.159294256734</v>
      </c>
      <c r="K110" s="7">
        <f t="shared" si="6"/>
        <v>139.91952740901144</v>
      </c>
      <c r="L110" s="7">
        <f t="shared" si="7"/>
        <v>150.96838211915647</v>
      </c>
    </row>
    <row r="111" spans="1:12" x14ac:dyDescent="0.3">
      <c r="A111" s="8"/>
      <c r="B111" s="8"/>
      <c r="C111" s="9" t="s">
        <v>100</v>
      </c>
      <c r="D111" s="9" t="s">
        <v>101</v>
      </c>
      <c r="E111" s="10">
        <v>22894.639999999999</v>
      </c>
      <c r="F111" s="10">
        <v>21689.439999999999</v>
      </c>
      <c r="G111" s="10">
        <v>32600</v>
      </c>
      <c r="H111" s="10">
        <v>32600</v>
      </c>
      <c r="I111" s="10">
        <f t="shared" si="4"/>
        <v>142.3914068969855</v>
      </c>
      <c r="J111" s="10">
        <f t="shared" si="5"/>
        <v>150.30355786041503</v>
      </c>
      <c r="K111" s="10">
        <f t="shared" si="6"/>
        <v>142.3914068969855</v>
      </c>
      <c r="L111" s="10">
        <f t="shared" si="7"/>
        <v>150.30355786041503</v>
      </c>
    </row>
    <row r="112" spans="1:12" x14ac:dyDescent="0.3">
      <c r="A112" s="8"/>
      <c r="B112" s="8"/>
      <c r="C112" s="9" t="s">
        <v>116</v>
      </c>
      <c r="D112" s="9" t="s">
        <v>117</v>
      </c>
      <c r="E112" s="10">
        <v>961.93</v>
      </c>
      <c r="F112" s="10">
        <v>421.15</v>
      </c>
      <c r="G112" s="10">
        <v>380</v>
      </c>
      <c r="H112" s="10">
        <v>780</v>
      </c>
      <c r="I112" s="10">
        <f t="shared" si="4"/>
        <v>39.503914006216675</v>
      </c>
      <c r="J112" s="10">
        <f t="shared" si="5"/>
        <v>90.229134512643967</v>
      </c>
      <c r="K112" s="10">
        <f t="shared" si="6"/>
        <v>81.086981381181587</v>
      </c>
      <c r="L112" s="10">
        <f t="shared" si="7"/>
        <v>185.20717084174285</v>
      </c>
    </row>
    <row r="113" spans="1:12" x14ac:dyDescent="0.3">
      <c r="A113" s="5"/>
      <c r="B113" s="6" t="s">
        <v>59</v>
      </c>
      <c r="C113" s="5"/>
      <c r="D113" s="6" t="s">
        <v>60</v>
      </c>
      <c r="E113" s="7">
        <f>+E114</f>
        <v>800</v>
      </c>
      <c r="F113" s="7">
        <f>+F114</f>
        <v>0</v>
      </c>
      <c r="G113" s="7">
        <f>+G114</f>
        <v>1500</v>
      </c>
      <c r="H113" s="7">
        <f>+H114</f>
        <v>1500</v>
      </c>
      <c r="I113" s="7">
        <f t="shared" si="4"/>
        <v>187.5</v>
      </c>
      <c r="J113" s="7" t="str">
        <f t="shared" si="5"/>
        <v>-</v>
      </c>
      <c r="K113" s="7">
        <f t="shared" si="6"/>
        <v>187.5</v>
      </c>
      <c r="L113" s="7" t="str">
        <f t="shared" si="7"/>
        <v>-</v>
      </c>
    </row>
    <row r="114" spans="1:12" x14ac:dyDescent="0.3">
      <c r="A114" s="8"/>
      <c r="B114" s="8"/>
      <c r="C114" s="9" t="s">
        <v>120</v>
      </c>
      <c r="D114" s="9" t="s">
        <v>121</v>
      </c>
      <c r="E114" s="10">
        <v>800</v>
      </c>
      <c r="F114" s="10">
        <v>0</v>
      </c>
      <c r="G114" s="10">
        <v>1500</v>
      </c>
      <c r="H114" s="10">
        <v>1500</v>
      </c>
      <c r="I114" s="10">
        <f t="shared" si="4"/>
        <v>187.5</v>
      </c>
      <c r="J114" s="10" t="str">
        <f t="shared" si="5"/>
        <v>-</v>
      </c>
      <c r="K114" s="10">
        <f t="shared" si="6"/>
        <v>187.5</v>
      </c>
      <c r="L114" s="10" t="str">
        <f t="shared" si="7"/>
        <v>-</v>
      </c>
    </row>
    <row r="115" spans="1:12" x14ac:dyDescent="0.3">
      <c r="A115" s="5"/>
      <c r="B115" s="6" t="s">
        <v>61</v>
      </c>
      <c r="C115" s="5"/>
      <c r="D115" s="6" t="s">
        <v>62</v>
      </c>
      <c r="E115" s="7">
        <f>+E116</f>
        <v>5380</v>
      </c>
      <c r="F115" s="7">
        <f>+F116</f>
        <v>8125</v>
      </c>
      <c r="G115" s="7">
        <f>+G116</f>
        <v>6500</v>
      </c>
      <c r="H115" s="7">
        <f>+H116</f>
        <v>6500</v>
      </c>
      <c r="I115" s="7">
        <f t="shared" si="4"/>
        <v>120.817843866171</v>
      </c>
      <c r="J115" s="7">
        <f t="shared" si="5"/>
        <v>80</v>
      </c>
      <c r="K115" s="7">
        <f t="shared" si="6"/>
        <v>120.817843866171</v>
      </c>
      <c r="L115" s="7">
        <f t="shared" si="7"/>
        <v>80</v>
      </c>
    </row>
    <row r="116" spans="1:12" x14ac:dyDescent="0.3">
      <c r="A116" s="8"/>
      <c r="B116" s="8"/>
      <c r="C116" s="9" t="s">
        <v>120</v>
      </c>
      <c r="D116" s="9" t="s">
        <v>121</v>
      </c>
      <c r="E116" s="10">
        <v>5380</v>
      </c>
      <c r="F116" s="10">
        <v>8125</v>
      </c>
      <c r="G116" s="10">
        <v>6500</v>
      </c>
      <c r="H116" s="10">
        <v>6500</v>
      </c>
      <c r="I116" s="10">
        <f t="shared" si="4"/>
        <v>120.817843866171</v>
      </c>
      <c r="J116" s="10">
        <f t="shared" si="5"/>
        <v>80</v>
      </c>
      <c r="K116" s="10">
        <f t="shared" si="6"/>
        <v>120.817843866171</v>
      </c>
      <c r="L116" s="10">
        <f t="shared" si="7"/>
        <v>80</v>
      </c>
    </row>
    <row r="117" spans="1:12" x14ac:dyDescent="0.3">
      <c r="A117" s="5"/>
      <c r="B117" s="6" t="s">
        <v>122</v>
      </c>
      <c r="C117" s="5"/>
      <c r="D117" s="6" t="s">
        <v>123</v>
      </c>
      <c r="E117" s="7">
        <f>+E118</f>
        <v>860</v>
      </c>
      <c r="F117" s="7">
        <f>+F118</f>
        <v>1690</v>
      </c>
      <c r="G117" s="7">
        <f>+G118</f>
        <v>2000</v>
      </c>
      <c r="H117" s="7">
        <f>+H118</f>
        <v>2000</v>
      </c>
      <c r="I117" s="7">
        <f t="shared" si="4"/>
        <v>232.55813953488374</v>
      </c>
      <c r="J117" s="7">
        <f t="shared" si="5"/>
        <v>118.34319526627219</v>
      </c>
      <c r="K117" s="7">
        <f t="shared" si="6"/>
        <v>232.55813953488374</v>
      </c>
      <c r="L117" s="7">
        <f t="shared" si="7"/>
        <v>118.34319526627219</v>
      </c>
    </row>
    <row r="118" spans="1:12" x14ac:dyDescent="0.3">
      <c r="A118" s="8"/>
      <c r="B118" s="8"/>
      <c r="C118" s="9" t="s">
        <v>120</v>
      </c>
      <c r="D118" s="9" t="s">
        <v>121</v>
      </c>
      <c r="E118" s="10">
        <v>860</v>
      </c>
      <c r="F118" s="10">
        <v>1690</v>
      </c>
      <c r="G118" s="10">
        <v>2000</v>
      </c>
      <c r="H118" s="10">
        <v>2000</v>
      </c>
      <c r="I118" s="10">
        <f t="shared" si="4"/>
        <v>232.55813953488374</v>
      </c>
      <c r="J118" s="10">
        <f t="shared" si="5"/>
        <v>118.34319526627219</v>
      </c>
      <c r="K118" s="10">
        <f t="shared" si="6"/>
        <v>232.55813953488374</v>
      </c>
      <c r="L118" s="10">
        <f t="shared" si="7"/>
        <v>118.34319526627219</v>
      </c>
    </row>
    <row r="119" spans="1:12" x14ac:dyDescent="0.3">
      <c r="A119" s="2" t="s">
        <v>124</v>
      </c>
      <c r="B119" s="3"/>
      <c r="C119" s="3"/>
      <c r="D119" s="2" t="s">
        <v>125</v>
      </c>
      <c r="E119" s="4">
        <f>+E120+E127+E133+E136+E139+E141+E143</f>
        <v>194768.89999999997</v>
      </c>
      <c r="F119" s="4">
        <f>+F120+F127+F133+F136+F139+F141+F143</f>
        <v>268577.95</v>
      </c>
      <c r="G119" s="4">
        <f>+G120+G127+G133+G136+G139+G141+G143</f>
        <v>365000</v>
      </c>
      <c r="H119" s="4">
        <f>+H120+H127+H133+H136+H139+H141+H143</f>
        <v>365000</v>
      </c>
      <c r="I119" s="4">
        <f t="shared" si="4"/>
        <v>187.40158208009598</v>
      </c>
      <c r="J119" s="4">
        <f t="shared" si="5"/>
        <v>135.90095538371634</v>
      </c>
      <c r="K119" s="4">
        <f t="shared" si="6"/>
        <v>187.40158208009598</v>
      </c>
      <c r="L119" s="4">
        <f t="shared" si="7"/>
        <v>135.90095538371634</v>
      </c>
    </row>
    <row r="120" spans="1:12" x14ac:dyDescent="0.3">
      <c r="A120" s="5"/>
      <c r="B120" s="6" t="s">
        <v>10</v>
      </c>
      <c r="C120" s="5"/>
      <c r="D120" s="6" t="s">
        <v>11</v>
      </c>
      <c r="E120" s="7">
        <f>+E121+E122+E123+E124+E125+E126</f>
        <v>80627.13</v>
      </c>
      <c r="F120" s="7">
        <f>+F121+F122+F123+F124+F125+F126</f>
        <v>115205.35</v>
      </c>
      <c r="G120" s="7">
        <f>+G121+G122+G123+G124+G125+G126</f>
        <v>168000</v>
      </c>
      <c r="H120" s="7">
        <f>+H121+H122+H123+H124+H125+H126</f>
        <v>168000</v>
      </c>
      <c r="I120" s="7">
        <f t="shared" si="4"/>
        <v>208.36658826873781</v>
      </c>
      <c r="J120" s="7">
        <f t="shared" si="5"/>
        <v>145.82656100606437</v>
      </c>
      <c r="K120" s="7">
        <f t="shared" si="6"/>
        <v>208.36658826873781</v>
      </c>
      <c r="L120" s="7">
        <f t="shared" si="7"/>
        <v>145.82656100606437</v>
      </c>
    </row>
    <row r="121" spans="1:12" x14ac:dyDescent="0.3">
      <c r="A121" s="8"/>
      <c r="B121" s="8"/>
      <c r="C121" s="9" t="s">
        <v>126</v>
      </c>
      <c r="D121" s="9" t="s">
        <v>127</v>
      </c>
      <c r="E121" s="10">
        <v>17731.990000000002</v>
      </c>
      <c r="F121" s="10">
        <v>22149.040000000001</v>
      </c>
      <c r="G121" s="10">
        <v>32500</v>
      </c>
      <c r="H121" s="10">
        <v>32500</v>
      </c>
      <c r="I121" s="10">
        <f t="shared" si="4"/>
        <v>183.28456084173291</v>
      </c>
      <c r="J121" s="10">
        <f t="shared" si="5"/>
        <v>146.73322184618385</v>
      </c>
      <c r="K121" s="10">
        <f t="shared" si="6"/>
        <v>183.28456084173291</v>
      </c>
      <c r="L121" s="10">
        <f t="shared" si="7"/>
        <v>146.73322184618385</v>
      </c>
    </row>
    <row r="122" spans="1:12" x14ac:dyDescent="0.3">
      <c r="A122" s="8"/>
      <c r="B122" s="8"/>
      <c r="C122" s="9" t="s">
        <v>128</v>
      </c>
      <c r="D122" s="9" t="s">
        <v>129</v>
      </c>
      <c r="E122" s="10">
        <v>14048.11</v>
      </c>
      <c r="F122" s="10">
        <v>22390.92</v>
      </c>
      <c r="G122" s="10">
        <v>31700</v>
      </c>
      <c r="H122" s="10">
        <v>31700</v>
      </c>
      <c r="I122" s="10">
        <f t="shared" si="4"/>
        <v>225.6531305634708</v>
      </c>
      <c r="J122" s="10">
        <f t="shared" si="5"/>
        <v>141.57524567994528</v>
      </c>
      <c r="K122" s="10">
        <f t="shared" si="6"/>
        <v>225.6531305634708</v>
      </c>
      <c r="L122" s="10">
        <f t="shared" si="7"/>
        <v>141.57524567994528</v>
      </c>
    </row>
    <row r="123" spans="1:12" x14ac:dyDescent="0.3">
      <c r="A123" s="8"/>
      <c r="B123" s="8"/>
      <c r="C123" s="9" t="s">
        <v>130</v>
      </c>
      <c r="D123" s="9" t="s">
        <v>131</v>
      </c>
      <c r="E123" s="10">
        <v>475.3</v>
      </c>
      <c r="F123" s="10">
        <v>4952.8999999999996</v>
      </c>
      <c r="G123" s="10">
        <v>3600</v>
      </c>
      <c r="H123" s="10">
        <v>3600</v>
      </c>
      <c r="I123" s="10">
        <f t="shared" si="4"/>
        <v>757.4163686092993</v>
      </c>
      <c r="J123" s="10">
        <f t="shared" si="5"/>
        <v>72.684689777705984</v>
      </c>
      <c r="K123" s="10">
        <f t="shared" si="6"/>
        <v>757.4163686092993</v>
      </c>
      <c r="L123" s="10">
        <f t="shared" si="7"/>
        <v>72.684689777705984</v>
      </c>
    </row>
    <row r="124" spans="1:12" x14ac:dyDescent="0.3">
      <c r="A124" s="8"/>
      <c r="B124" s="8"/>
      <c r="C124" s="9" t="s">
        <v>132</v>
      </c>
      <c r="D124" s="9" t="s">
        <v>133</v>
      </c>
      <c r="E124" s="10">
        <v>36388.99</v>
      </c>
      <c r="F124" s="10">
        <v>60893.37</v>
      </c>
      <c r="G124" s="10">
        <v>78000</v>
      </c>
      <c r="H124" s="10">
        <v>78000</v>
      </c>
      <c r="I124" s="10">
        <f t="shared" si="4"/>
        <v>214.35054943816797</v>
      </c>
      <c r="J124" s="10">
        <f t="shared" si="5"/>
        <v>128.09276280816778</v>
      </c>
      <c r="K124" s="10">
        <f t="shared" si="6"/>
        <v>214.35054943816797</v>
      </c>
      <c r="L124" s="10">
        <f t="shared" si="7"/>
        <v>128.09276280816778</v>
      </c>
    </row>
    <row r="125" spans="1:12" x14ac:dyDescent="0.3">
      <c r="A125" s="8"/>
      <c r="B125" s="8"/>
      <c r="C125" s="9" t="s">
        <v>134</v>
      </c>
      <c r="D125" s="9" t="s">
        <v>135</v>
      </c>
      <c r="E125" s="10">
        <v>8823.2199999999993</v>
      </c>
      <c r="F125" s="10">
        <v>4148.12</v>
      </c>
      <c r="G125" s="10">
        <v>5000</v>
      </c>
      <c r="H125" s="10">
        <v>5000</v>
      </c>
      <c r="I125" s="10">
        <f t="shared" si="4"/>
        <v>56.668653847461592</v>
      </c>
      <c r="J125" s="10">
        <f t="shared" si="5"/>
        <v>120.53653221218288</v>
      </c>
      <c r="K125" s="10">
        <f t="shared" si="6"/>
        <v>56.668653847461592</v>
      </c>
      <c r="L125" s="10">
        <f t="shared" si="7"/>
        <v>120.53653221218288</v>
      </c>
    </row>
    <row r="126" spans="1:12" x14ac:dyDescent="0.3">
      <c r="A126" s="8"/>
      <c r="B126" s="8"/>
      <c r="C126" s="9" t="s">
        <v>136</v>
      </c>
      <c r="D126" s="9" t="s">
        <v>137</v>
      </c>
      <c r="E126" s="10">
        <v>3159.52</v>
      </c>
      <c r="F126" s="10">
        <v>671</v>
      </c>
      <c r="G126" s="10">
        <v>17200</v>
      </c>
      <c r="H126" s="10">
        <v>17200</v>
      </c>
      <c r="I126" s="10">
        <f t="shared" si="4"/>
        <v>544.38648908694995</v>
      </c>
      <c r="J126" s="10">
        <f t="shared" si="5"/>
        <v>2563.338301043219</v>
      </c>
      <c r="K126" s="10">
        <f t="shared" si="6"/>
        <v>544.38648908694995</v>
      </c>
      <c r="L126" s="10">
        <f t="shared" si="7"/>
        <v>2563.338301043219</v>
      </c>
    </row>
    <row r="127" spans="1:12" x14ac:dyDescent="0.3">
      <c r="A127" s="5"/>
      <c r="B127" s="6" t="s">
        <v>41</v>
      </c>
      <c r="C127" s="5"/>
      <c r="D127" s="6" t="s">
        <v>42</v>
      </c>
      <c r="E127" s="7">
        <f>+E128+E129+E130+E131+E132</f>
        <v>57524.43</v>
      </c>
      <c r="F127" s="7">
        <f>+F128+F129+F130+F131+F132</f>
        <v>91280.84</v>
      </c>
      <c r="G127" s="7">
        <f>+G128+G129+G130+G131+G132</f>
        <v>116370</v>
      </c>
      <c r="H127" s="7">
        <f>+H128+H129+H130+H131+H132</f>
        <v>116370</v>
      </c>
      <c r="I127" s="7">
        <f t="shared" si="4"/>
        <v>202.29665900209702</v>
      </c>
      <c r="J127" s="7">
        <f t="shared" si="5"/>
        <v>127.48568045605191</v>
      </c>
      <c r="K127" s="7">
        <f t="shared" si="6"/>
        <v>202.29665900209702</v>
      </c>
      <c r="L127" s="7">
        <f t="shared" si="7"/>
        <v>127.48568045605191</v>
      </c>
    </row>
    <row r="128" spans="1:12" x14ac:dyDescent="0.3">
      <c r="A128" s="8"/>
      <c r="B128" s="8"/>
      <c r="C128" s="9" t="s">
        <v>126</v>
      </c>
      <c r="D128" s="9" t="s">
        <v>127</v>
      </c>
      <c r="E128" s="10">
        <v>11347.72</v>
      </c>
      <c r="F128" s="10">
        <v>22815.01</v>
      </c>
      <c r="G128" s="10">
        <v>34500</v>
      </c>
      <c r="H128" s="10">
        <v>34500</v>
      </c>
      <c r="I128" s="10">
        <f t="shared" si="4"/>
        <v>304.02583073956708</v>
      </c>
      <c r="J128" s="10">
        <f t="shared" si="5"/>
        <v>151.21623878315199</v>
      </c>
      <c r="K128" s="10">
        <f t="shared" si="6"/>
        <v>304.02583073956708</v>
      </c>
      <c r="L128" s="10">
        <f t="shared" si="7"/>
        <v>151.21623878315199</v>
      </c>
    </row>
    <row r="129" spans="1:12" x14ac:dyDescent="0.3">
      <c r="A129" s="8"/>
      <c r="B129" s="8"/>
      <c r="C129" s="9" t="s">
        <v>128</v>
      </c>
      <c r="D129" s="9" t="s">
        <v>129</v>
      </c>
      <c r="E129" s="10">
        <v>30376.71</v>
      </c>
      <c r="F129" s="10">
        <v>31523.02</v>
      </c>
      <c r="G129" s="10">
        <v>54000</v>
      </c>
      <c r="H129" s="10">
        <v>54000</v>
      </c>
      <c r="I129" s="10">
        <f t="shared" si="4"/>
        <v>177.76777011071968</v>
      </c>
      <c r="J129" s="10">
        <f t="shared" si="5"/>
        <v>171.30338400318243</v>
      </c>
      <c r="K129" s="10">
        <f t="shared" si="6"/>
        <v>177.76777011071968</v>
      </c>
      <c r="L129" s="10">
        <f t="shared" si="7"/>
        <v>171.30338400318243</v>
      </c>
    </row>
    <row r="130" spans="1:12" x14ac:dyDescent="0.3">
      <c r="A130" s="8"/>
      <c r="B130" s="8"/>
      <c r="C130" s="9" t="s">
        <v>130</v>
      </c>
      <c r="D130" s="9" t="s">
        <v>131</v>
      </c>
      <c r="E130" s="10">
        <v>0</v>
      </c>
      <c r="F130" s="10">
        <v>6614.58</v>
      </c>
      <c r="G130" s="10">
        <v>3600</v>
      </c>
      <c r="H130" s="10">
        <v>3600</v>
      </c>
      <c r="I130" s="10" t="str">
        <f t="shared" si="4"/>
        <v>-</v>
      </c>
      <c r="J130" s="10">
        <f t="shared" si="5"/>
        <v>54.425224277278375</v>
      </c>
      <c r="K130" s="10" t="str">
        <f t="shared" si="6"/>
        <v>-</v>
      </c>
      <c r="L130" s="10">
        <f t="shared" si="7"/>
        <v>54.425224277278375</v>
      </c>
    </row>
    <row r="131" spans="1:12" x14ac:dyDescent="0.3">
      <c r="A131" s="8"/>
      <c r="B131" s="8"/>
      <c r="C131" s="9" t="s">
        <v>132</v>
      </c>
      <c r="D131" s="9" t="s">
        <v>133</v>
      </c>
      <c r="E131" s="10">
        <v>0</v>
      </c>
      <c r="F131" s="10">
        <v>758.21</v>
      </c>
      <c r="G131" s="10">
        <v>7000</v>
      </c>
      <c r="H131" s="10">
        <v>7000</v>
      </c>
      <c r="I131" s="10" t="str">
        <f t="shared" ref="I131:I194" si="8">IF(E131&lt;&gt;0,G131/E131*100,"-")</f>
        <v>-</v>
      </c>
      <c r="J131" s="10">
        <f t="shared" ref="J131:J194" si="9">IF(F131&lt;&gt;0,G131/F131*100,"-")</f>
        <v>923.22707429340142</v>
      </c>
      <c r="K131" s="10" t="str">
        <f t="shared" ref="K131:K194" si="10">IF(E131&lt;&gt;0,H131/E131*100,"-")</f>
        <v>-</v>
      </c>
      <c r="L131" s="10">
        <f t="shared" ref="L131:L194" si="11">IF(F131&lt;&gt;0,H131/F131*100,"-")</f>
        <v>923.22707429340142</v>
      </c>
    </row>
    <row r="132" spans="1:12" x14ac:dyDescent="0.3">
      <c r="A132" s="8"/>
      <c r="B132" s="8"/>
      <c r="C132" s="9" t="s">
        <v>136</v>
      </c>
      <c r="D132" s="9" t="s">
        <v>137</v>
      </c>
      <c r="E132" s="10">
        <v>15800</v>
      </c>
      <c r="F132" s="10">
        <v>29570.02</v>
      </c>
      <c r="G132" s="10">
        <v>17270</v>
      </c>
      <c r="H132" s="10">
        <v>17270</v>
      </c>
      <c r="I132" s="10">
        <f t="shared" si="8"/>
        <v>109.30379746835443</v>
      </c>
      <c r="J132" s="10">
        <f t="shared" si="9"/>
        <v>58.403748120562646</v>
      </c>
      <c r="K132" s="10">
        <f t="shared" si="10"/>
        <v>109.30379746835443</v>
      </c>
      <c r="L132" s="10">
        <f t="shared" si="11"/>
        <v>58.403748120562646</v>
      </c>
    </row>
    <row r="133" spans="1:12" x14ac:dyDescent="0.3">
      <c r="A133" s="5"/>
      <c r="B133" s="6" t="s">
        <v>45</v>
      </c>
      <c r="C133" s="5"/>
      <c r="D133" s="6" t="s">
        <v>46</v>
      </c>
      <c r="E133" s="7">
        <f>+E134+E135</f>
        <v>1565.05</v>
      </c>
      <c r="F133" s="7">
        <f>+F134+F135</f>
        <v>758.64</v>
      </c>
      <c r="G133" s="7">
        <f>+G134+G135</f>
        <v>1000</v>
      </c>
      <c r="H133" s="7">
        <f>+H134+H135</f>
        <v>1000</v>
      </c>
      <c r="I133" s="7">
        <f t="shared" si="8"/>
        <v>63.895722181399961</v>
      </c>
      <c r="J133" s="7">
        <f t="shared" si="9"/>
        <v>131.81482653168828</v>
      </c>
      <c r="K133" s="7">
        <f t="shared" si="10"/>
        <v>63.895722181399961</v>
      </c>
      <c r="L133" s="7">
        <f t="shared" si="11"/>
        <v>131.81482653168828</v>
      </c>
    </row>
    <row r="134" spans="1:12" x14ac:dyDescent="0.3">
      <c r="A134" s="8"/>
      <c r="B134" s="8"/>
      <c r="C134" s="9" t="s">
        <v>128</v>
      </c>
      <c r="D134" s="9" t="s">
        <v>129</v>
      </c>
      <c r="E134" s="10">
        <v>1565.05</v>
      </c>
      <c r="F134" s="10">
        <v>0</v>
      </c>
      <c r="G134" s="10">
        <v>1000</v>
      </c>
      <c r="H134" s="10">
        <v>1000</v>
      </c>
      <c r="I134" s="10">
        <f t="shared" si="8"/>
        <v>63.895722181399961</v>
      </c>
      <c r="J134" s="10" t="str">
        <f t="shared" si="9"/>
        <v>-</v>
      </c>
      <c r="K134" s="10">
        <f t="shared" si="10"/>
        <v>63.895722181399961</v>
      </c>
      <c r="L134" s="10" t="str">
        <f t="shared" si="11"/>
        <v>-</v>
      </c>
    </row>
    <row r="135" spans="1:12" x14ac:dyDescent="0.3">
      <c r="A135" s="8"/>
      <c r="B135" s="8"/>
      <c r="C135" s="9" t="s">
        <v>136</v>
      </c>
      <c r="D135" s="9" t="s">
        <v>137</v>
      </c>
      <c r="E135" s="10">
        <v>0</v>
      </c>
      <c r="F135" s="10">
        <v>758.64</v>
      </c>
      <c r="G135" s="10">
        <v>0</v>
      </c>
      <c r="H135" s="10">
        <v>0</v>
      </c>
      <c r="I135" s="10" t="str">
        <f t="shared" si="8"/>
        <v>-</v>
      </c>
      <c r="J135" s="10">
        <f t="shared" si="9"/>
        <v>0</v>
      </c>
      <c r="K135" s="10" t="str">
        <f t="shared" si="10"/>
        <v>-</v>
      </c>
      <c r="L135" s="10">
        <f t="shared" si="11"/>
        <v>0</v>
      </c>
    </row>
    <row r="136" spans="1:12" x14ac:dyDescent="0.3">
      <c r="A136" s="5"/>
      <c r="B136" s="6" t="s">
        <v>49</v>
      </c>
      <c r="C136" s="5"/>
      <c r="D136" s="6" t="s">
        <v>50</v>
      </c>
      <c r="E136" s="7">
        <f>+E137+E138</f>
        <v>852.36</v>
      </c>
      <c r="F136" s="7">
        <f>+F137+F138</f>
        <v>790.74</v>
      </c>
      <c r="G136" s="7">
        <f>+G137+G138</f>
        <v>8780</v>
      </c>
      <c r="H136" s="7">
        <f>+H137+H138</f>
        <v>8780</v>
      </c>
      <c r="I136" s="7">
        <f t="shared" si="8"/>
        <v>1030.0811863531842</v>
      </c>
      <c r="J136" s="7">
        <f t="shared" si="9"/>
        <v>1110.3523281989023</v>
      </c>
      <c r="K136" s="7">
        <f t="shared" si="10"/>
        <v>1030.0811863531842</v>
      </c>
      <c r="L136" s="7">
        <f t="shared" si="11"/>
        <v>1110.3523281989023</v>
      </c>
    </row>
    <row r="137" spans="1:12" x14ac:dyDescent="0.3">
      <c r="A137" s="8"/>
      <c r="B137" s="8"/>
      <c r="C137" s="9" t="s">
        <v>126</v>
      </c>
      <c r="D137" s="9" t="s">
        <v>127</v>
      </c>
      <c r="E137" s="10">
        <v>0</v>
      </c>
      <c r="F137" s="10">
        <v>0</v>
      </c>
      <c r="G137" s="10">
        <v>1000</v>
      </c>
      <c r="H137" s="10">
        <v>1000</v>
      </c>
      <c r="I137" s="10" t="str">
        <f t="shared" si="8"/>
        <v>-</v>
      </c>
      <c r="J137" s="10" t="str">
        <f t="shared" si="9"/>
        <v>-</v>
      </c>
      <c r="K137" s="10" t="str">
        <f t="shared" si="10"/>
        <v>-</v>
      </c>
      <c r="L137" s="10" t="str">
        <f t="shared" si="11"/>
        <v>-</v>
      </c>
    </row>
    <row r="138" spans="1:12" x14ac:dyDescent="0.3">
      <c r="A138" s="8"/>
      <c r="B138" s="8"/>
      <c r="C138" s="9" t="s">
        <v>130</v>
      </c>
      <c r="D138" s="9" t="s">
        <v>131</v>
      </c>
      <c r="E138" s="10">
        <v>852.36</v>
      </c>
      <c r="F138" s="10">
        <v>790.74</v>
      </c>
      <c r="G138" s="10">
        <v>7780</v>
      </c>
      <c r="H138" s="10">
        <v>7780</v>
      </c>
      <c r="I138" s="10">
        <f t="shared" si="8"/>
        <v>912.75986672298086</v>
      </c>
      <c r="J138" s="10">
        <f t="shared" si="9"/>
        <v>983.88850949743278</v>
      </c>
      <c r="K138" s="10">
        <f t="shared" si="10"/>
        <v>912.75986672298086</v>
      </c>
      <c r="L138" s="10">
        <f t="shared" si="11"/>
        <v>983.88850949743278</v>
      </c>
    </row>
    <row r="139" spans="1:12" x14ac:dyDescent="0.3">
      <c r="A139" s="5"/>
      <c r="B139" s="6" t="s">
        <v>51</v>
      </c>
      <c r="C139" s="5"/>
      <c r="D139" s="6" t="s">
        <v>52</v>
      </c>
      <c r="E139" s="7">
        <f>+E140</f>
        <v>402.6</v>
      </c>
      <c r="F139" s="7">
        <f>+F140</f>
        <v>0</v>
      </c>
      <c r="G139" s="7">
        <f>+G140</f>
        <v>0</v>
      </c>
      <c r="H139" s="7">
        <f>+H140</f>
        <v>0</v>
      </c>
      <c r="I139" s="7">
        <f t="shared" si="8"/>
        <v>0</v>
      </c>
      <c r="J139" s="7" t="str">
        <f t="shared" si="9"/>
        <v>-</v>
      </c>
      <c r="K139" s="7">
        <f t="shared" si="10"/>
        <v>0</v>
      </c>
      <c r="L139" s="7" t="str">
        <f t="shared" si="11"/>
        <v>-</v>
      </c>
    </row>
    <row r="140" spans="1:12" x14ac:dyDescent="0.3">
      <c r="A140" s="8"/>
      <c r="B140" s="8"/>
      <c r="C140" s="9" t="s">
        <v>134</v>
      </c>
      <c r="D140" s="9" t="s">
        <v>135</v>
      </c>
      <c r="E140" s="10">
        <v>402.6</v>
      </c>
      <c r="F140" s="10">
        <v>0</v>
      </c>
      <c r="G140" s="10">
        <v>0</v>
      </c>
      <c r="H140" s="10">
        <v>0</v>
      </c>
      <c r="I140" s="10">
        <f t="shared" si="8"/>
        <v>0</v>
      </c>
      <c r="J140" s="10" t="str">
        <f t="shared" si="9"/>
        <v>-</v>
      </c>
      <c r="K140" s="10">
        <f t="shared" si="10"/>
        <v>0</v>
      </c>
      <c r="L140" s="10" t="str">
        <f t="shared" si="11"/>
        <v>-</v>
      </c>
    </row>
    <row r="141" spans="1:12" x14ac:dyDescent="0.3">
      <c r="A141" s="5"/>
      <c r="B141" s="6" t="s">
        <v>53</v>
      </c>
      <c r="C141" s="5"/>
      <c r="D141" s="6" t="s">
        <v>54</v>
      </c>
      <c r="E141" s="7">
        <f>+E142</f>
        <v>0</v>
      </c>
      <c r="F141" s="7">
        <f>+F142</f>
        <v>0</v>
      </c>
      <c r="G141" s="7">
        <f>+G142</f>
        <v>1500</v>
      </c>
      <c r="H141" s="7">
        <f>+H142</f>
        <v>1500</v>
      </c>
      <c r="I141" s="7" t="str">
        <f t="shared" si="8"/>
        <v>-</v>
      </c>
      <c r="J141" s="7" t="str">
        <f t="shared" si="9"/>
        <v>-</v>
      </c>
      <c r="K141" s="7" t="str">
        <f t="shared" si="10"/>
        <v>-</v>
      </c>
      <c r="L141" s="7" t="str">
        <f t="shared" si="11"/>
        <v>-</v>
      </c>
    </row>
    <row r="142" spans="1:12" x14ac:dyDescent="0.3">
      <c r="A142" s="8"/>
      <c r="B142" s="8"/>
      <c r="C142" s="9" t="s">
        <v>128</v>
      </c>
      <c r="D142" s="9" t="s">
        <v>129</v>
      </c>
      <c r="E142" s="10">
        <v>0</v>
      </c>
      <c r="F142" s="10">
        <v>0</v>
      </c>
      <c r="G142" s="10">
        <v>1500</v>
      </c>
      <c r="H142" s="10">
        <v>1500</v>
      </c>
      <c r="I142" s="10" t="str">
        <f t="shared" si="8"/>
        <v>-</v>
      </c>
      <c r="J142" s="10" t="str">
        <f t="shared" si="9"/>
        <v>-</v>
      </c>
      <c r="K142" s="10" t="str">
        <f t="shared" si="10"/>
        <v>-</v>
      </c>
      <c r="L142" s="10" t="str">
        <f t="shared" si="11"/>
        <v>-</v>
      </c>
    </row>
    <row r="143" spans="1:12" x14ac:dyDescent="0.3">
      <c r="A143" s="5"/>
      <c r="B143" s="6" t="s">
        <v>55</v>
      </c>
      <c r="C143" s="5"/>
      <c r="D143" s="6" t="s">
        <v>56</v>
      </c>
      <c r="E143" s="7">
        <f>+E144+E145+E146+E147+E148+E149</f>
        <v>53797.33</v>
      </c>
      <c r="F143" s="7">
        <f>+F144+F145+F146+F147+F148+F149</f>
        <v>60542.38</v>
      </c>
      <c r="G143" s="7">
        <f>+G144+G145+G146+G147+G148+G149</f>
        <v>69350</v>
      </c>
      <c r="H143" s="7">
        <f>+H144+H145+H146+H147+H148+H149</f>
        <v>69350</v>
      </c>
      <c r="I143" s="7">
        <f t="shared" si="8"/>
        <v>128.90974329023393</v>
      </c>
      <c r="J143" s="7">
        <f t="shared" si="9"/>
        <v>114.54785887175231</v>
      </c>
      <c r="K143" s="7">
        <f t="shared" si="10"/>
        <v>128.90974329023393</v>
      </c>
      <c r="L143" s="7">
        <f t="shared" si="11"/>
        <v>114.54785887175231</v>
      </c>
    </row>
    <row r="144" spans="1:12" x14ac:dyDescent="0.3">
      <c r="A144" s="8"/>
      <c r="B144" s="8"/>
      <c r="C144" s="9" t="s">
        <v>128</v>
      </c>
      <c r="D144" s="9" t="s">
        <v>129</v>
      </c>
      <c r="E144" s="10">
        <v>682.25</v>
      </c>
      <c r="F144" s="10">
        <v>402.91</v>
      </c>
      <c r="G144" s="10">
        <v>1800</v>
      </c>
      <c r="H144" s="10">
        <v>1800</v>
      </c>
      <c r="I144" s="10">
        <f t="shared" si="8"/>
        <v>263.83290582630997</v>
      </c>
      <c r="J144" s="10">
        <f t="shared" si="9"/>
        <v>446.749894517386</v>
      </c>
      <c r="K144" s="10">
        <f t="shared" si="10"/>
        <v>263.83290582630997</v>
      </c>
      <c r="L144" s="10">
        <f t="shared" si="11"/>
        <v>446.749894517386</v>
      </c>
    </row>
    <row r="145" spans="1:12" x14ac:dyDescent="0.3">
      <c r="A145" s="8"/>
      <c r="B145" s="8"/>
      <c r="C145" s="9" t="s">
        <v>130</v>
      </c>
      <c r="D145" s="9" t="s">
        <v>131</v>
      </c>
      <c r="E145" s="10">
        <v>0</v>
      </c>
      <c r="F145" s="10">
        <v>73</v>
      </c>
      <c r="G145" s="10">
        <v>20</v>
      </c>
      <c r="H145" s="10">
        <v>20</v>
      </c>
      <c r="I145" s="10" t="str">
        <f t="shared" si="8"/>
        <v>-</v>
      </c>
      <c r="J145" s="10">
        <f t="shared" si="9"/>
        <v>27.397260273972602</v>
      </c>
      <c r="K145" s="10" t="str">
        <f t="shared" si="10"/>
        <v>-</v>
      </c>
      <c r="L145" s="10">
        <f t="shared" si="11"/>
        <v>27.397260273972602</v>
      </c>
    </row>
    <row r="146" spans="1:12" x14ac:dyDescent="0.3">
      <c r="A146" s="8"/>
      <c r="B146" s="8"/>
      <c r="C146" s="9" t="s">
        <v>138</v>
      </c>
      <c r="D146" s="9" t="s">
        <v>139</v>
      </c>
      <c r="E146" s="10">
        <v>0</v>
      </c>
      <c r="F146" s="10">
        <v>1750</v>
      </c>
      <c r="G146" s="10">
        <v>2000</v>
      </c>
      <c r="H146" s="10">
        <v>2000</v>
      </c>
      <c r="I146" s="10" t="str">
        <f t="shared" si="8"/>
        <v>-</v>
      </c>
      <c r="J146" s="10">
        <f t="shared" si="9"/>
        <v>114.28571428571428</v>
      </c>
      <c r="K146" s="10" t="str">
        <f t="shared" si="10"/>
        <v>-</v>
      </c>
      <c r="L146" s="10">
        <f t="shared" si="11"/>
        <v>114.28571428571428</v>
      </c>
    </row>
    <row r="147" spans="1:12" x14ac:dyDescent="0.3">
      <c r="A147" s="8"/>
      <c r="B147" s="8"/>
      <c r="C147" s="9" t="s">
        <v>132</v>
      </c>
      <c r="D147" s="9" t="s">
        <v>133</v>
      </c>
      <c r="E147" s="10">
        <v>0</v>
      </c>
      <c r="F147" s="10">
        <v>1700</v>
      </c>
      <c r="G147" s="10">
        <v>0</v>
      </c>
      <c r="H147" s="10">
        <v>0</v>
      </c>
      <c r="I147" s="10" t="str">
        <f t="shared" si="8"/>
        <v>-</v>
      </c>
      <c r="J147" s="10">
        <f t="shared" si="9"/>
        <v>0</v>
      </c>
      <c r="K147" s="10" t="str">
        <f t="shared" si="10"/>
        <v>-</v>
      </c>
      <c r="L147" s="10">
        <f t="shared" si="11"/>
        <v>0</v>
      </c>
    </row>
    <row r="148" spans="1:12" x14ac:dyDescent="0.3">
      <c r="A148" s="8"/>
      <c r="B148" s="8"/>
      <c r="C148" s="9" t="s">
        <v>140</v>
      </c>
      <c r="D148" s="9" t="s">
        <v>141</v>
      </c>
      <c r="E148" s="10">
        <v>53115.08</v>
      </c>
      <c r="F148" s="10">
        <v>56012.07</v>
      </c>
      <c r="G148" s="10">
        <v>65000</v>
      </c>
      <c r="H148" s="10">
        <v>65000</v>
      </c>
      <c r="I148" s="10">
        <f t="shared" si="8"/>
        <v>122.37579233618776</v>
      </c>
      <c r="J148" s="10">
        <f t="shared" si="9"/>
        <v>116.04641642417428</v>
      </c>
      <c r="K148" s="10">
        <f t="shared" si="10"/>
        <v>122.37579233618776</v>
      </c>
      <c r="L148" s="10">
        <f t="shared" si="11"/>
        <v>116.04641642417428</v>
      </c>
    </row>
    <row r="149" spans="1:12" x14ac:dyDescent="0.3">
      <c r="A149" s="8"/>
      <c r="B149" s="8"/>
      <c r="C149" s="9" t="s">
        <v>136</v>
      </c>
      <c r="D149" s="9" t="s">
        <v>137</v>
      </c>
      <c r="E149" s="10">
        <v>0</v>
      </c>
      <c r="F149" s="10">
        <v>604.4</v>
      </c>
      <c r="G149" s="10">
        <v>530</v>
      </c>
      <c r="H149" s="10">
        <v>530</v>
      </c>
      <c r="I149" s="10" t="str">
        <f t="shared" si="8"/>
        <v>-</v>
      </c>
      <c r="J149" s="10">
        <f t="shared" si="9"/>
        <v>87.690271343481143</v>
      </c>
      <c r="K149" s="10" t="str">
        <f t="shared" si="10"/>
        <v>-</v>
      </c>
      <c r="L149" s="10">
        <f t="shared" si="11"/>
        <v>87.690271343481143</v>
      </c>
    </row>
    <row r="150" spans="1:12" x14ac:dyDescent="0.3">
      <c r="A150" s="2" t="s">
        <v>142</v>
      </c>
      <c r="B150" s="3"/>
      <c r="C150" s="3"/>
      <c r="D150" s="2" t="s">
        <v>143</v>
      </c>
      <c r="E150" s="4">
        <f>+E151+E155+E158+E162+E165+E168+E171+E175+E179+E183+E187+E190+E193+E195+E201+E204+E206+E208+E210+E212+E214</f>
        <v>16873410.600000001</v>
      </c>
      <c r="F150" s="4">
        <f>+F151+F155+F158+F162+F165+F168+F171+F175+F179+F183+F187+F190+F193+F195+F201+F204+F206+F208+F210+F212+F214</f>
        <v>19411810.230000004</v>
      </c>
      <c r="G150" s="4">
        <f>+G151+G155+G158+G162+G165+G168+G171+G175+G179+G183+G187+G190+G193+G195+G201+G204+G206+G208+G210+G212+G214</f>
        <v>23779301.580000002</v>
      </c>
      <c r="H150" s="4">
        <f>+H151+H155+H158+H162+H165+H168+H171+H175+H179+H183+H187+H190+H193+H195+H201+H204+H206+H208+H210+H212+H214</f>
        <v>24878345.780000001</v>
      </c>
      <c r="I150" s="4">
        <f t="shared" si="8"/>
        <v>140.92765323923308</v>
      </c>
      <c r="J150" s="4">
        <f t="shared" si="9"/>
        <v>122.49914509905034</v>
      </c>
      <c r="K150" s="4">
        <f t="shared" si="10"/>
        <v>147.44112123959098</v>
      </c>
      <c r="L150" s="4">
        <f t="shared" si="11"/>
        <v>128.16087466974992</v>
      </c>
    </row>
    <row r="151" spans="1:12" x14ac:dyDescent="0.3">
      <c r="A151" s="5"/>
      <c r="B151" s="6" t="s">
        <v>98</v>
      </c>
      <c r="C151" s="5"/>
      <c r="D151" s="6" t="s">
        <v>99</v>
      </c>
      <c r="E151" s="7">
        <f>+E152+E153+E154</f>
        <v>6262519.79</v>
      </c>
      <c r="F151" s="7">
        <f>+F152+F153+F154</f>
        <v>6158270.3900000006</v>
      </c>
      <c r="G151" s="7">
        <f>+G152+G153+G154</f>
        <v>6691312.4800000004</v>
      </c>
      <c r="H151" s="7">
        <f>+H152+H153+H154</f>
        <v>6974040.5200000005</v>
      </c>
      <c r="I151" s="7">
        <f t="shared" si="8"/>
        <v>106.84696742491253</v>
      </c>
      <c r="J151" s="7">
        <f t="shared" si="9"/>
        <v>108.65571103967066</v>
      </c>
      <c r="K151" s="7">
        <f t="shared" si="10"/>
        <v>111.36157255959746</v>
      </c>
      <c r="L151" s="7">
        <f t="shared" si="11"/>
        <v>113.24674102203558</v>
      </c>
    </row>
    <row r="152" spans="1:12" x14ac:dyDescent="0.3">
      <c r="A152" s="8"/>
      <c r="B152" s="8"/>
      <c r="C152" s="9" t="s">
        <v>144</v>
      </c>
      <c r="D152" s="9" t="s">
        <v>145</v>
      </c>
      <c r="E152" s="10">
        <v>5938521.79</v>
      </c>
      <c r="F152" s="10">
        <v>5820549.9500000002</v>
      </c>
      <c r="G152" s="10">
        <v>6316939.9500000002</v>
      </c>
      <c r="H152" s="10">
        <v>6587879.1500000004</v>
      </c>
      <c r="I152" s="10">
        <f t="shared" si="8"/>
        <v>106.37226187562747</v>
      </c>
      <c r="J152" s="10">
        <f t="shared" si="9"/>
        <v>108.5282319413821</v>
      </c>
      <c r="K152" s="10">
        <f t="shared" si="10"/>
        <v>110.93466325396778</v>
      </c>
      <c r="L152" s="10">
        <f t="shared" si="11"/>
        <v>113.1831048026656</v>
      </c>
    </row>
    <row r="153" spans="1:12" x14ac:dyDescent="0.3">
      <c r="A153" s="8"/>
      <c r="B153" s="8"/>
      <c r="C153" s="9" t="s">
        <v>146</v>
      </c>
      <c r="D153" s="9" t="s">
        <v>147</v>
      </c>
      <c r="E153" s="10">
        <v>323031.01</v>
      </c>
      <c r="F153" s="10">
        <v>337720.44</v>
      </c>
      <c r="G153" s="10">
        <v>374372.53</v>
      </c>
      <c r="H153" s="10">
        <v>386161.37</v>
      </c>
      <c r="I153" s="10">
        <f t="shared" si="8"/>
        <v>115.89368153849998</v>
      </c>
      <c r="J153" s="10">
        <f t="shared" si="9"/>
        <v>110.85278995846389</v>
      </c>
      <c r="K153" s="10">
        <f t="shared" si="10"/>
        <v>119.54312683478901</v>
      </c>
      <c r="L153" s="10">
        <f t="shared" si="11"/>
        <v>114.34349961169066</v>
      </c>
    </row>
    <row r="154" spans="1:12" x14ac:dyDescent="0.3">
      <c r="A154" s="8"/>
      <c r="B154" s="8"/>
      <c r="C154" s="9" t="s">
        <v>148</v>
      </c>
      <c r="D154" s="9" t="s">
        <v>149</v>
      </c>
      <c r="E154" s="10">
        <v>966.99</v>
      </c>
      <c r="F154" s="10">
        <v>0</v>
      </c>
      <c r="G154" s="10">
        <v>0</v>
      </c>
      <c r="H154" s="10">
        <v>0</v>
      </c>
      <c r="I154" s="10">
        <f t="shared" si="8"/>
        <v>0</v>
      </c>
      <c r="J154" s="10" t="str">
        <f t="shared" si="9"/>
        <v>-</v>
      </c>
      <c r="K154" s="10">
        <f t="shared" si="10"/>
        <v>0</v>
      </c>
      <c r="L154" s="10" t="str">
        <f t="shared" si="11"/>
        <v>-</v>
      </c>
    </row>
    <row r="155" spans="1:12" x14ac:dyDescent="0.3">
      <c r="A155" s="5"/>
      <c r="B155" s="6" t="s">
        <v>102</v>
      </c>
      <c r="C155" s="5"/>
      <c r="D155" s="6" t="s">
        <v>103</v>
      </c>
      <c r="E155" s="7">
        <f>+E156+E157</f>
        <v>315540.69</v>
      </c>
      <c r="F155" s="7">
        <f>+F156+F157</f>
        <v>313803.56</v>
      </c>
      <c r="G155" s="7">
        <f>+G156+G157</f>
        <v>407849.44</v>
      </c>
      <c r="H155" s="7">
        <f>+H156+H157</f>
        <v>407849.44</v>
      </c>
      <c r="I155" s="7">
        <f t="shared" si="8"/>
        <v>129.25415102565694</v>
      </c>
      <c r="J155" s="7">
        <f t="shared" si="9"/>
        <v>129.96966637344713</v>
      </c>
      <c r="K155" s="7">
        <f t="shared" si="10"/>
        <v>129.25415102565694</v>
      </c>
      <c r="L155" s="7">
        <f t="shared" si="11"/>
        <v>129.96966637344713</v>
      </c>
    </row>
    <row r="156" spans="1:12" x14ac:dyDescent="0.3">
      <c r="A156" s="8"/>
      <c r="B156" s="8"/>
      <c r="C156" s="9" t="s">
        <v>144</v>
      </c>
      <c r="D156" s="9" t="s">
        <v>145</v>
      </c>
      <c r="E156" s="10">
        <v>293378.81</v>
      </c>
      <c r="F156" s="10">
        <v>290366.21000000002</v>
      </c>
      <c r="G156" s="10">
        <v>385042.07</v>
      </c>
      <c r="H156" s="10">
        <v>385042.07</v>
      </c>
      <c r="I156" s="10">
        <f t="shared" si="8"/>
        <v>131.24399475204089</v>
      </c>
      <c r="J156" s="10">
        <f t="shared" si="9"/>
        <v>132.60567405553147</v>
      </c>
      <c r="K156" s="10">
        <f t="shared" si="10"/>
        <v>131.24399475204089</v>
      </c>
      <c r="L156" s="10">
        <f t="shared" si="11"/>
        <v>132.60567405553147</v>
      </c>
    </row>
    <row r="157" spans="1:12" x14ac:dyDescent="0.3">
      <c r="A157" s="8"/>
      <c r="B157" s="8"/>
      <c r="C157" s="9" t="s">
        <v>146</v>
      </c>
      <c r="D157" s="9" t="s">
        <v>147</v>
      </c>
      <c r="E157" s="10">
        <v>22161.88</v>
      </c>
      <c r="F157" s="10">
        <v>23437.35</v>
      </c>
      <c r="G157" s="10">
        <v>22807.37</v>
      </c>
      <c r="H157" s="10">
        <v>22807.37</v>
      </c>
      <c r="I157" s="10">
        <f t="shared" si="8"/>
        <v>102.91261391181614</v>
      </c>
      <c r="J157" s="10">
        <f t="shared" si="9"/>
        <v>97.312068130569372</v>
      </c>
      <c r="K157" s="10">
        <f t="shared" si="10"/>
        <v>102.91261391181614</v>
      </c>
      <c r="L157" s="10">
        <f t="shared" si="11"/>
        <v>97.312068130569372</v>
      </c>
    </row>
    <row r="158" spans="1:12" x14ac:dyDescent="0.3">
      <c r="A158" s="5"/>
      <c r="B158" s="6" t="s">
        <v>104</v>
      </c>
      <c r="C158" s="5"/>
      <c r="D158" s="6" t="s">
        <v>105</v>
      </c>
      <c r="E158" s="7">
        <f>+E159+E160+E161</f>
        <v>498607.35000000003</v>
      </c>
      <c r="F158" s="7">
        <f>+F159+F160+F161</f>
        <v>485304.77</v>
      </c>
      <c r="G158" s="7">
        <f>+G159+G160+G161</f>
        <v>532341.15</v>
      </c>
      <c r="H158" s="7">
        <f>+H159+H160+H161</f>
        <v>553484.97</v>
      </c>
      <c r="I158" s="7">
        <f t="shared" si="8"/>
        <v>106.76560423748265</v>
      </c>
      <c r="J158" s="7">
        <f t="shared" si="9"/>
        <v>109.69213222445764</v>
      </c>
      <c r="K158" s="7">
        <f t="shared" si="10"/>
        <v>111.00617951179419</v>
      </c>
      <c r="L158" s="7">
        <f t="shared" si="11"/>
        <v>114.04894495473432</v>
      </c>
    </row>
    <row r="159" spans="1:12" x14ac:dyDescent="0.3">
      <c r="A159" s="8"/>
      <c r="B159" s="8"/>
      <c r="C159" s="9" t="s">
        <v>144</v>
      </c>
      <c r="D159" s="9" t="s">
        <v>145</v>
      </c>
      <c r="E159" s="10">
        <v>467363.5</v>
      </c>
      <c r="F159" s="10">
        <v>453402.58</v>
      </c>
      <c r="G159" s="10">
        <v>497257.01</v>
      </c>
      <c r="H159" s="10">
        <v>517359.49</v>
      </c>
      <c r="I159" s="10">
        <f t="shared" si="8"/>
        <v>106.39620124378561</v>
      </c>
      <c r="J159" s="10">
        <f t="shared" si="9"/>
        <v>109.67229388063915</v>
      </c>
      <c r="K159" s="10">
        <f t="shared" si="10"/>
        <v>110.69745283917123</v>
      </c>
      <c r="L159" s="10">
        <f t="shared" si="11"/>
        <v>114.1059872222165</v>
      </c>
    </row>
    <row r="160" spans="1:12" x14ac:dyDescent="0.3">
      <c r="A160" s="8"/>
      <c r="B160" s="8"/>
      <c r="C160" s="9" t="s">
        <v>146</v>
      </c>
      <c r="D160" s="9" t="s">
        <v>147</v>
      </c>
      <c r="E160" s="10">
        <v>31079.95</v>
      </c>
      <c r="F160" s="10">
        <v>31902.19</v>
      </c>
      <c r="G160" s="10">
        <v>35084.14</v>
      </c>
      <c r="H160" s="10">
        <v>36125.480000000003</v>
      </c>
      <c r="I160" s="10">
        <f t="shared" si="8"/>
        <v>112.88351493486959</v>
      </c>
      <c r="J160" s="10">
        <f t="shared" si="9"/>
        <v>109.97408014935652</v>
      </c>
      <c r="K160" s="10">
        <f t="shared" si="10"/>
        <v>116.23403512553914</v>
      </c>
      <c r="L160" s="10">
        <f t="shared" si="11"/>
        <v>113.23824477253757</v>
      </c>
    </row>
    <row r="161" spans="1:12" x14ac:dyDescent="0.3">
      <c r="A161" s="8"/>
      <c r="B161" s="8"/>
      <c r="C161" s="9" t="s">
        <v>148</v>
      </c>
      <c r="D161" s="9" t="s">
        <v>149</v>
      </c>
      <c r="E161" s="10">
        <v>163.9</v>
      </c>
      <c r="F161" s="10">
        <v>0</v>
      </c>
      <c r="G161" s="10">
        <v>0</v>
      </c>
      <c r="H161" s="10">
        <v>0</v>
      </c>
      <c r="I161" s="10">
        <f t="shared" si="8"/>
        <v>0</v>
      </c>
      <c r="J161" s="10" t="str">
        <f t="shared" si="9"/>
        <v>-</v>
      </c>
      <c r="K161" s="10">
        <f t="shared" si="10"/>
        <v>0</v>
      </c>
      <c r="L161" s="10" t="str">
        <f t="shared" si="11"/>
        <v>-</v>
      </c>
    </row>
    <row r="162" spans="1:12" x14ac:dyDescent="0.3">
      <c r="A162" s="5"/>
      <c r="B162" s="6" t="s">
        <v>150</v>
      </c>
      <c r="C162" s="5"/>
      <c r="D162" s="6" t="s">
        <v>151</v>
      </c>
      <c r="E162" s="7">
        <f>+E163+E164</f>
        <v>321252.44</v>
      </c>
      <c r="F162" s="7">
        <f>+F163+F164</f>
        <v>341856.43</v>
      </c>
      <c r="G162" s="7">
        <f>+G163+G164</f>
        <v>375007.35</v>
      </c>
      <c r="H162" s="7">
        <f>+H163+H164</f>
        <v>389832.63</v>
      </c>
      <c r="I162" s="7">
        <f t="shared" si="8"/>
        <v>116.7329188223442</v>
      </c>
      <c r="J162" s="7">
        <f t="shared" si="9"/>
        <v>109.6973223525443</v>
      </c>
      <c r="K162" s="7">
        <f t="shared" si="10"/>
        <v>121.3477569228735</v>
      </c>
      <c r="L162" s="7">
        <f t="shared" si="11"/>
        <v>114.0340200709403</v>
      </c>
    </row>
    <row r="163" spans="1:12" x14ac:dyDescent="0.3">
      <c r="A163" s="8"/>
      <c r="B163" s="8"/>
      <c r="C163" s="9" t="s">
        <v>144</v>
      </c>
      <c r="D163" s="9" t="s">
        <v>145</v>
      </c>
      <c r="E163" s="10">
        <v>300006.62</v>
      </c>
      <c r="F163" s="10">
        <v>313504.34999999998</v>
      </c>
      <c r="G163" s="10">
        <v>343827.42</v>
      </c>
      <c r="H163" s="10">
        <v>357727.23</v>
      </c>
      <c r="I163" s="10">
        <f t="shared" si="8"/>
        <v>114.60661101411695</v>
      </c>
      <c r="J163" s="10">
        <f t="shared" si="9"/>
        <v>109.67229641311198</v>
      </c>
      <c r="K163" s="10">
        <f t="shared" si="10"/>
        <v>119.23977877554834</v>
      </c>
      <c r="L163" s="10">
        <f t="shared" si="11"/>
        <v>114.10598608918825</v>
      </c>
    </row>
    <row r="164" spans="1:12" x14ac:dyDescent="0.3">
      <c r="A164" s="8"/>
      <c r="B164" s="8"/>
      <c r="C164" s="9" t="s">
        <v>146</v>
      </c>
      <c r="D164" s="9" t="s">
        <v>147</v>
      </c>
      <c r="E164" s="10">
        <v>21245.82</v>
      </c>
      <c r="F164" s="10">
        <v>28352.080000000002</v>
      </c>
      <c r="G164" s="10">
        <v>31179.93</v>
      </c>
      <c r="H164" s="10">
        <v>32105.4</v>
      </c>
      <c r="I164" s="10">
        <f t="shared" si="8"/>
        <v>146.75795050508759</v>
      </c>
      <c r="J164" s="10">
        <f t="shared" si="9"/>
        <v>109.97404775945891</v>
      </c>
      <c r="K164" s="10">
        <f t="shared" si="10"/>
        <v>151.11396029901411</v>
      </c>
      <c r="L164" s="10">
        <f t="shared" si="11"/>
        <v>113.23825271373387</v>
      </c>
    </row>
    <row r="165" spans="1:12" x14ac:dyDescent="0.3">
      <c r="A165" s="5"/>
      <c r="B165" s="6" t="s">
        <v>152</v>
      </c>
      <c r="C165" s="5"/>
      <c r="D165" s="6" t="s">
        <v>153</v>
      </c>
      <c r="E165" s="7">
        <f>+E166+E167</f>
        <v>3066.62</v>
      </c>
      <c r="F165" s="7">
        <f>+F166+F167</f>
        <v>4925.13</v>
      </c>
      <c r="G165" s="7">
        <f>+G166+G167</f>
        <v>5405.16</v>
      </c>
      <c r="H165" s="7">
        <f>+H166+H167</f>
        <v>5609.35</v>
      </c>
      <c r="I165" s="7">
        <f t="shared" si="8"/>
        <v>176.25789957673271</v>
      </c>
      <c r="J165" s="7">
        <f t="shared" si="9"/>
        <v>109.74654476125502</v>
      </c>
      <c r="K165" s="7">
        <f t="shared" si="10"/>
        <v>182.91637046650712</v>
      </c>
      <c r="L165" s="7">
        <f t="shared" si="11"/>
        <v>113.89242517456393</v>
      </c>
    </row>
    <row r="166" spans="1:12" x14ac:dyDescent="0.3">
      <c r="A166" s="8"/>
      <c r="B166" s="8"/>
      <c r="C166" s="9" t="s">
        <v>144</v>
      </c>
      <c r="D166" s="9" t="s">
        <v>145</v>
      </c>
      <c r="E166" s="10">
        <v>3066.62</v>
      </c>
      <c r="F166" s="10">
        <v>3712.59</v>
      </c>
      <c r="G166" s="10">
        <v>4071.68</v>
      </c>
      <c r="H166" s="10">
        <v>4236.29</v>
      </c>
      <c r="I166" s="10">
        <f t="shared" si="8"/>
        <v>132.77419438991461</v>
      </c>
      <c r="J166" s="10">
        <f t="shared" si="9"/>
        <v>109.67222343431405</v>
      </c>
      <c r="K166" s="10">
        <f t="shared" si="10"/>
        <v>138.14199346511796</v>
      </c>
      <c r="L166" s="10">
        <f t="shared" si="11"/>
        <v>114.10605534141934</v>
      </c>
    </row>
    <row r="167" spans="1:12" x14ac:dyDescent="0.3">
      <c r="A167" s="8"/>
      <c r="B167" s="8"/>
      <c r="C167" s="9" t="s">
        <v>146</v>
      </c>
      <c r="D167" s="9" t="s">
        <v>147</v>
      </c>
      <c r="E167" s="10">
        <v>0</v>
      </c>
      <c r="F167" s="10">
        <v>1212.54</v>
      </c>
      <c r="G167" s="10">
        <v>1333.48</v>
      </c>
      <c r="H167" s="10">
        <v>1373.06</v>
      </c>
      <c r="I167" s="10" t="str">
        <f t="shared" si="8"/>
        <v>-</v>
      </c>
      <c r="J167" s="10">
        <f t="shared" si="9"/>
        <v>109.97410394708629</v>
      </c>
      <c r="K167" s="10" t="str">
        <f t="shared" si="10"/>
        <v>-</v>
      </c>
      <c r="L167" s="10">
        <f t="shared" si="11"/>
        <v>113.2383261583123</v>
      </c>
    </row>
    <row r="168" spans="1:12" x14ac:dyDescent="0.3">
      <c r="A168" s="5"/>
      <c r="B168" s="6" t="s">
        <v>154</v>
      </c>
      <c r="C168" s="5"/>
      <c r="D168" s="6" t="s">
        <v>155</v>
      </c>
      <c r="E168" s="7">
        <f>+E169+E170</f>
        <v>52867.189999999995</v>
      </c>
      <c r="F168" s="7">
        <f>+F169+F170</f>
        <v>151083.46</v>
      </c>
      <c r="G168" s="7">
        <f>+G169+G170</f>
        <v>165697.79999999999</v>
      </c>
      <c r="H168" s="7">
        <f>+H169+H170</f>
        <v>172392.13</v>
      </c>
      <c r="I168" s="7">
        <f t="shared" si="8"/>
        <v>313.42274858943705</v>
      </c>
      <c r="J168" s="7">
        <f t="shared" si="9"/>
        <v>109.67302443298559</v>
      </c>
      <c r="K168" s="7">
        <f t="shared" si="10"/>
        <v>326.08529032846275</v>
      </c>
      <c r="L168" s="7">
        <f t="shared" si="11"/>
        <v>114.10390654278106</v>
      </c>
    </row>
    <row r="169" spans="1:12" x14ac:dyDescent="0.3">
      <c r="A169" s="8"/>
      <c r="B169" s="8"/>
      <c r="C169" s="9" t="s">
        <v>144</v>
      </c>
      <c r="D169" s="9" t="s">
        <v>145</v>
      </c>
      <c r="E169" s="10">
        <v>52047.34</v>
      </c>
      <c r="F169" s="10">
        <v>150721.46</v>
      </c>
      <c r="G169" s="10">
        <v>165299.69</v>
      </c>
      <c r="H169" s="10">
        <v>171982.21</v>
      </c>
      <c r="I169" s="10">
        <f t="shared" si="8"/>
        <v>317.59488573287319</v>
      </c>
      <c r="J169" s="10">
        <f t="shared" si="9"/>
        <v>109.67229882194613</v>
      </c>
      <c r="K169" s="10">
        <f t="shared" si="10"/>
        <v>330.43419702140397</v>
      </c>
      <c r="L169" s="10">
        <f t="shared" si="11"/>
        <v>114.10598729603601</v>
      </c>
    </row>
    <row r="170" spans="1:12" x14ac:dyDescent="0.3">
      <c r="A170" s="8"/>
      <c r="B170" s="8"/>
      <c r="C170" s="9" t="s">
        <v>146</v>
      </c>
      <c r="D170" s="9" t="s">
        <v>147</v>
      </c>
      <c r="E170" s="10">
        <v>819.85</v>
      </c>
      <c r="F170" s="10">
        <v>362</v>
      </c>
      <c r="G170" s="10">
        <v>398.11</v>
      </c>
      <c r="H170" s="10">
        <v>409.92</v>
      </c>
      <c r="I170" s="10">
        <f t="shared" si="8"/>
        <v>48.558882722449233</v>
      </c>
      <c r="J170" s="10">
        <f t="shared" si="9"/>
        <v>109.97513812154696</v>
      </c>
      <c r="K170" s="10">
        <f t="shared" si="10"/>
        <v>49.999390132341283</v>
      </c>
      <c r="L170" s="10">
        <f t="shared" si="11"/>
        <v>113.2375690607735</v>
      </c>
    </row>
    <row r="171" spans="1:12" x14ac:dyDescent="0.3">
      <c r="A171" s="5"/>
      <c r="B171" s="6" t="s">
        <v>106</v>
      </c>
      <c r="C171" s="5"/>
      <c r="D171" s="6" t="s">
        <v>107</v>
      </c>
      <c r="E171" s="7">
        <f>+E172+E173+E174</f>
        <v>554007.56999999995</v>
      </c>
      <c r="F171" s="7">
        <f>+F172+F173+F174</f>
        <v>547344.30999999994</v>
      </c>
      <c r="G171" s="7">
        <f>+G172+G173+G174</f>
        <v>600380.66999999993</v>
      </c>
      <c r="H171" s="7">
        <f>+H172+H173+H174</f>
        <v>624277.73</v>
      </c>
      <c r="I171" s="7">
        <f t="shared" si="8"/>
        <v>108.37048129143794</v>
      </c>
      <c r="J171" s="7">
        <f t="shared" si="9"/>
        <v>109.6897618246913</v>
      </c>
      <c r="K171" s="7">
        <f t="shared" si="10"/>
        <v>112.68397108725428</v>
      </c>
      <c r="L171" s="7">
        <f t="shared" si="11"/>
        <v>114.05576318131452</v>
      </c>
    </row>
    <row r="172" spans="1:12" x14ac:dyDescent="0.3">
      <c r="A172" s="8"/>
      <c r="B172" s="8"/>
      <c r="C172" s="9" t="s">
        <v>144</v>
      </c>
      <c r="D172" s="9" t="s">
        <v>145</v>
      </c>
      <c r="E172" s="10">
        <v>524322.21</v>
      </c>
      <c r="F172" s="10">
        <v>515664.29</v>
      </c>
      <c r="G172" s="10">
        <v>565540.86</v>
      </c>
      <c r="H172" s="10">
        <v>588403.82999999996</v>
      </c>
      <c r="I172" s="10">
        <f t="shared" si="8"/>
        <v>107.86132061809856</v>
      </c>
      <c r="J172" s="10">
        <f t="shared" si="9"/>
        <v>109.67229474044053</v>
      </c>
      <c r="K172" s="10">
        <f t="shared" si="10"/>
        <v>112.22180155214102</v>
      </c>
      <c r="L172" s="10">
        <f t="shared" si="11"/>
        <v>114.10598744388525</v>
      </c>
    </row>
    <row r="173" spans="1:12" x14ac:dyDescent="0.3">
      <c r="A173" s="8"/>
      <c r="B173" s="8"/>
      <c r="C173" s="9" t="s">
        <v>146</v>
      </c>
      <c r="D173" s="9" t="s">
        <v>147</v>
      </c>
      <c r="E173" s="10">
        <v>29578.86</v>
      </c>
      <c r="F173" s="10">
        <v>31680.02</v>
      </c>
      <c r="G173" s="10">
        <v>34839.81</v>
      </c>
      <c r="H173" s="10">
        <v>35873.9</v>
      </c>
      <c r="I173" s="10">
        <f t="shared" si="8"/>
        <v>117.78618242893741</v>
      </c>
      <c r="J173" s="10">
        <f t="shared" si="9"/>
        <v>109.974078299193</v>
      </c>
      <c r="K173" s="10">
        <f t="shared" si="10"/>
        <v>121.28222656316032</v>
      </c>
      <c r="L173" s="10">
        <f t="shared" si="11"/>
        <v>113.23824921827701</v>
      </c>
    </row>
    <row r="174" spans="1:12" x14ac:dyDescent="0.3">
      <c r="A174" s="8"/>
      <c r="B174" s="8"/>
      <c r="C174" s="9" t="s">
        <v>148</v>
      </c>
      <c r="D174" s="9" t="s">
        <v>149</v>
      </c>
      <c r="E174" s="10">
        <v>106.5</v>
      </c>
      <c r="F174" s="10">
        <v>0</v>
      </c>
      <c r="G174" s="10">
        <v>0</v>
      </c>
      <c r="H174" s="10">
        <v>0</v>
      </c>
      <c r="I174" s="10">
        <f t="shared" si="8"/>
        <v>0</v>
      </c>
      <c r="J174" s="10" t="str">
        <f t="shared" si="9"/>
        <v>-</v>
      </c>
      <c r="K174" s="10">
        <f t="shared" si="10"/>
        <v>0</v>
      </c>
      <c r="L174" s="10" t="str">
        <f t="shared" si="11"/>
        <v>-</v>
      </c>
    </row>
    <row r="175" spans="1:12" x14ac:dyDescent="0.3">
      <c r="A175" s="5"/>
      <c r="B175" s="6" t="s">
        <v>108</v>
      </c>
      <c r="C175" s="5"/>
      <c r="D175" s="6" t="s">
        <v>109</v>
      </c>
      <c r="E175" s="7">
        <f>+E176+E177+E178</f>
        <v>469224.25</v>
      </c>
      <c r="F175" s="7">
        <f>+F176+F177+F178</f>
        <v>465332.27999999997</v>
      </c>
      <c r="G175" s="7">
        <f>+G176+G177+G178</f>
        <v>510419.8</v>
      </c>
      <c r="H175" s="7">
        <f>+H176+H177+H178</f>
        <v>530744.25</v>
      </c>
      <c r="I175" s="7">
        <f t="shared" si="8"/>
        <v>108.77950148569685</v>
      </c>
      <c r="J175" s="7">
        <f t="shared" si="9"/>
        <v>109.68931706177788</v>
      </c>
      <c r="K175" s="7">
        <f t="shared" si="10"/>
        <v>113.11100182908278</v>
      </c>
      <c r="L175" s="7">
        <f t="shared" si="11"/>
        <v>114.05704542998822</v>
      </c>
    </row>
    <row r="176" spans="1:12" x14ac:dyDescent="0.3">
      <c r="A176" s="8"/>
      <c r="B176" s="8"/>
      <c r="C176" s="9" t="s">
        <v>144</v>
      </c>
      <c r="D176" s="9" t="s">
        <v>145</v>
      </c>
      <c r="E176" s="10">
        <v>444683</v>
      </c>
      <c r="F176" s="10">
        <v>439087.18</v>
      </c>
      <c r="G176" s="10">
        <v>481556.99</v>
      </c>
      <c r="H176" s="10">
        <v>501024.76</v>
      </c>
      <c r="I176" s="10">
        <f t="shared" si="8"/>
        <v>108.29219691330678</v>
      </c>
      <c r="J176" s="10">
        <f t="shared" si="9"/>
        <v>109.67229560198047</v>
      </c>
      <c r="K176" s="10">
        <f t="shared" si="10"/>
        <v>112.67009532633358</v>
      </c>
      <c r="L176" s="10">
        <f t="shared" si="11"/>
        <v>114.10598687941653</v>
      </c>
    </row>
    <row r="177" spans="1:12" x14ac:dyDescent="0.3">
      <c r="A177" s="8"/>
      <c r="B177" s="8"/>
      <c r="C177" s="9" t="s">
        <v>146</v>
      </c>
      <c r="D177" s="9" t="s">
        <v>147</v>
      </c>
      <c r="E177" s="10">
        <v>24443.81</v>
      </c>
      <c r="F177" s="10">
        <v>26245.1</v>
      </c>
      <c r="G177" s="10">
        <v>28862.81</v>
      </c>
      <c r="H177" s="10">
        <v>29719.49</v>
      </c>
      <c r="I177" s="10">
        <f t="shared" si="8"/>
        <v>118.07819648409965</v>
      </c>
      <c r="J177" s="10">
        <f t="shared" si="9"/>
        <v>109.97409040163689</v>
      </c>
      <c r="K177" s="10">
        <f t="shared" si="10"/>
        <v>121.58288744676055</v>
      </c>
      <c r="L177" s="10">
        <f t="shared" si="11"/>
        <v>113.23824256718397</v>
      </c>
    </row>
    <row r="178" spans="1:12" x14ac:dyDescent="0.3">
      <c r="A178" s="8"/>
      <c r="B178" s="8"/>
      <c r="C178" s="9" t="s">
        <v>148</v>
      </c>
      <c r="D178" s="9" t="s">
        <v>149</v>
      </c>
      <c r="E178" s="10">
        <v>97.44</v>
      </c>
      <c r="F178" s="10">
        <v>0</v>
      </c>
      <c r="G178" s="10">
        <v>0</v>
      </c>
      <c r="H178" s="10">
        <v>0</v>
      </c>
      <c r="I178" s="10">
        <f t="shared" si="8"/>
        <v>0</v>
      </c>
      <c r="J178" s="10" t="str">
        <f t="shared" si="9"/>
        <v>-</v>
      </c>
      <c r="K178" s="10">
        <f t="shared" si="10"/>
        <v>0</v>
      </c>
      <c r="L178" s="10" t="str">
        <f t="shared" si="11"/>
        <v>-</v>
      </c>
    </row>
    <row r="179" spans="1:12" x14ac:dyDescent="0.3">
      <c r="A179" s="5"/>
      <c r="B179" s="6" t="s">
        <v>110</v>
      </c>
      <c r="C179" s="5"/>
      <c r="D179" s="6" t="s">
        <v>111</v>
      </c>
      <c r="E179" s="7">
        <f>+E180+E181+E182</f>
        <v>4280.0200000000004</v>
      </c>
      <c r="F179" s="7">
        <f>+F180+F181+F182</f>
        <v>4449.17</v>
      </c>
      <c r="G179" s="7">
        <f>+G180+G181+G182</f>
        <v>4880.18</v>
      </c>
      <c r="H179" s="7">
        <f>+H180+H181+H182</f>
        <v>5074.83</v>
      </c>
      <c r="I179" s="7">
        <f t="shared" si="8"/>
        <v>114.02236438147484</v>
      </c>
      <c r="J179" s="7">
        <f t="shared" si="9"/>
        <v>109.687424845533</v>
      </c>
      <c r="K179" s="7">
        <f t="shared" si="10"/>
        <v>118.57024032597978</v>
      </c>
      <c r="L179" s="7">
        <f t="shared" si="11"/>
        <v>114.06239815516153</v>
      </c>
    </row>
    <row r="180" spans="1:12" x14ac:dyDescent="0.3">
      <c r="A180" s="8"/>
      <c r="B180" s="8"/>
      <c r="C180" s="9" t="s">
        <v>144</v>
      </c>
      <c r="D180" s="9" t="s">
        <v>145</v>
      </c>
      <c r="E180" s="10">
        <v>4069.19</v>
      </c>
      <c r="F180" s="10">
        <v>4225.79</v>
      </c>
      <c r="G180" s="10">
        <v>4634.5200000000004</v>
      </c>
      <c r="H180" s="10">
        <v>4821.88</v>
      </c>
      <c r="I180" s="10">
        <f t="shared" si="8"/>
        <v>113.89293692356466</v>
      </c>
      <c r="J180" s="10">
        <f t="shared" si="9"/>
        <v>109.6722742966404</v>
      </c>
      <c r="K180" s="10">
        <f t="shared" si="10"/>
        <v>118.4972930730686</v>
      </c>
      <c r="L180" s="10">
        <f t="shared" si="11"/>
        <v>114.10600148137982</v>
      </c>
    </row>
    <row r="181" spans="1:12" x14ac:dyDescent="0.3">
      <c r="A181" s="8"/>
      <c r="B181" s="8"/>
      <c r="C181" s="9" t="s">
        <v>146</v>
      </c>
      <c r="D181" s="9" t="s">
        <v>147</v>
      </c>
      <c r="E181" s="10">
        <v>207.29</v>
      </c>
      <c r="F181" s="10">
        <v>223.38</v>
      </c>
      <c r="G181" s="10">
        <v>245.66</v>
      </c>
      <c r="H181" s="10">
        <v>252.95</v>
      </c>
      <c r="I181" s="10">
        <f t="shared" si="8"/>
        <v>118.51029958029812</v>
      </c>
      <c r="J181" s="10">
        <f t="shared" si="9"/>
        <v>109.97403527621094</v>
      </c>
      <c r="K181" s="10">
        <f t="shared" si="10"/>
        <v>122.02711177577308</v>
      </c>
      <c r="L181" s="10">
        <f t="shared" si="11"/>
        <v>113.23753245590473</v>
      </c>
    </row>
    <row r="182" spans="1:12" x14ac:dyDescent="0.3">
      <c r="A182" s="8"/>
      <c r="B182" s="8"/>
      <c r="C182" s="9" t="s">
        <v>148</v>
      </c>
      <c r="D182" s="9" t="s">
        <v>149</v>
      </c>
      <c r="E182" s="10">
        <v>3.54</v>
      </c>
      <c r="F182" s="10">
        <v>0</v>
      </c>
      <c r="G182" s="10">
        <v>0</v>
      </c>
      <c r="H182" s="10">
        <v>0</v>
      </c>
      <c r="I182" s="10">
        <f t="shared" si="8"/>
        <v>0</v>
      </c>
      <c r="J182" s="10" t="str">
        <f t="shared" si="9"/>
        <v>-</v>
      </c>
      <c r="K182" s="10">
        <f t="shared" si="10"/>
        <v>0</v>
      </c>
      <c r="L182" s="10" t="str">
        <f t="shared" si="11"/>
        <v>-</v>
      </c>
    </row>
    <row r="183" spans="1:12" x14ac:dyDescent="0.3">
      <c r="A183" s="5"/>
      <c r="B183" s="6" t="s">
        <v>112</v>
      </c>
      <c r="C183" s="5"/>
      <c r="D183" s="6" t="s">
        <v>113</v>
      </c>
      <c r="E183" s="7">
        <f>+E184+E185+E186</f>
        <v>6611.7800000000007</v>
      </c>
      <c r="F183" s="7">
        <f>+F184+F185+F186</f>
        <v>6551.7199999999993</v>
      </c>
      <c r="G183" s="7">
        <f>+G184+G185+G186</f>
        <v>7186.5300000000007</v>
      </c>
      <c r="H183" s="7">
        <f>+H184+H185+H186</f>
        <v>7472.7000000000007</v>
      </c>
      <c r="I183" s="7">
        <f t="shared" si="8"/>
        <v>108.69281797034989</v>
      </c>
      <c r="J183" s="7">
        <f t="shared" si="9"/>
        <v>109.68921138265983</v>
      </c>
      <c r="K183" s="7">
        <f t="shared" si="10"/>
        <v>113.02100190871445</v>
      </c>
      <c r="L183" s="7">
        <f t="shared" si="11"/>
        <v>114.05707203604551</v>
      </c>
    </row>
    <row r="184" spans="1:12" x14ac:dyDescent="0.3">
      <c r="A184" s="8"/>
      <c r="B184" s="8"/>
      <c r="C184" s="9" t="s">
        <v>144</v>
      </c>
      <c r="D184" s="9" t="s">
        <v>145</v>
      </c>
      <c r="E184" s="10">
        <v>6266.18</v>
      </c>
      <c r="F184" s="10">
        <v>6182.94</v>
      </c>
      <c r="G184" s="10">
        <v>6780.97</v>
      </c>
      <c r="H184" s="10">
        <v>7055.1</v>
      </c>
      <c r="I184" s="10">
        <f t="shared" si="8"/>
        <v>108.2153720448503</v>
      </c>
      <c r="J184" s="10">
        <f t="shared" si="9"/>
        <v>109.67225947526582</v>
      </c>
      <c r="K184" s="10">
        <f t="shared" si="10"/>
        <v>112.59012668005069</v>
      </c>
      <c r="L184" s="10">
        <f t="shared" si="11"/>
        <v>114.10591078030841</v>
      </c>
    </row>
    <row r="185" spans="1:12" x14ac:dyDescent="0.3">
      <c r="A185" s="8"/>
      <c r="B185" s="8"/>
      <c r="C185" s="9" t="s">
        <v>146</v>
      </c>
      <c r="D185" s="9" t="s">
        <v>147</v>
      </c>
      <c r="E185" s="10">
        <v>344.43</v>
      </c>
      <c r="F185" s="10">
        <v>368.78</v>
      </c>
      <c r="G185" s="10">
        <v>405.56</v>
      </c>
      <c r="H185" s="10">
        <v>417.6</v>
      </c>
      <c r="I185" s="10">
        <f t="shared" si="8"/>
        <v>117.74816363266847</v>
      </c>
      <c r="J185" s="10">
        <f t="shared" si="9"/>
        <v>109.97342589077499</v>
      </c>
      <c r="K185" s="10">
        <f t="shared" si="10"/>
        <v>121.24379409459107</v>
      </c>
      <c r="L185" s="10">
        <f t="shared" si="11"/>
        <v>113.23824502413365</v>
      </c>
    </row>
    <row r="186" spans="1:12" x14ac:dyDescent="0.3">
      <c r="A186" s="8"/>
      <c r="B186" s="8"/>
      <c r="C186" s="9" t="s">
        <v>148</v>
      </c>
      <c r="D186" s="9" t="s">
        <v>149</v>
      </c>
      <c r="E186" s="10">
        <v>1.17</v>
      </c>
      <c r="F186" s="10">
        <v>0</v>
      </c>
      <c r="G186" s="10">
        <v>0</v>
      </c>
      <c r="H186" s="10">
        <v>0</v>
      </c>
      <c r="I186" s="10">
        <f t="shared" si="8"/>
        <v>0</v>
      </c>
      <c r="J186" s="10" t="str">
        <f t="shared" si="9"/>
        <v>-</v>
      </c>
      <c r="K186" s="10">
        <f t="shared" si="10"/>
        <v>0</v>
      </c>
      <c r="L186" s="10" t="str">
        <f t="shared" si="11"/>
        <v>-</v>
      </c>
    </row>
    <row r="187" spans="1:12" x14ac:dyDescent="0.3">
      <c r="A187" s="5"/>
      <c r="B187" s="6" t="s">
        <v>114</v>
      </c>
      <c r="C187" s="5"/>
      <c r="D187" s="6" t="s">
        <v>115</v>
      </c>
      <c r="E187" s="7">
        <f>+E188+E189</f>
        <v>115798.49</v>
      </c>
      <c r="F187" s="7">
        <f>+F188+F189</f>
        <v>120294.89000000001</v>
      </c>
      <c r="G187" s="7">
        <f>+G188+G189</f>
        <v>131956.31</v>
      </c>
      <c r="H187" s="7">
        <f>+H188+H189</f>
        <v>137188.48000000001</v>
      </c>
      <c r="I187" s="7">
        <f t="shared" si="8"/>
        <v>113.95339438364005</v>
      </c>
      <c r="J187" s="7">
        <f t="shared" si="9"/>
        <v>109.69402773467766</v>
      </c>
      <c r="K187" s="7">
        <f t="shared" si="10"/>
        <v>118.47173482141262</v>
      </c>
      <c r="L187" s="7">
        <f t="shared" si="11"/>
        <v>114.04348098244239</v>
      </c>
    </row>
    <row r="188" spans="1:12" x14ac:dyDescent="0.3">
      <c r="A188" s="8"/>
      <c r="B188" s="8"/>
      <c r="C188" s="9" t="s">
        <v>144</v>
      </c>
      <c r="D188" s="9" t="s">
        <v>145</v>
      </c>
      <c r="E188" s="10">
        <v>107748.38</v>
      </c>
      <c r="F188" s="10">
        <v>111629.57</v>
      </c>
      <c r="G188" s="10">
        <v>122426.71</v>
      </c>
      <c r="H188" s="10">
        <v>127376.02</v>
      </c>
      <c r="I188" s="10">
        <f t="shared" si="8"/>
        <v>113.62278486228749</v>
      </c>
      <c r="J188" s="10">
        <f t="shared" si="9"/>
        <v>109.67229381963936</v>
      </c>
      <c r="K188" s="10">
        <f t="shared" si="10"/>
        <v>118.21618106926526</v>
      </c>
      <c r="L188" s="10">
        <f t="shared" si="11"/>
        <v>114.10598464188297</v>
      </c>
    </row>
    <row r="189" spans="1:12" x14ac:dyDescent="0.3">
      <c r="A189" s="8"/>
      <c r="B189" s="8"/>
      <c r="C189" s="9" t="s">
        <v>146</v>
      </c>
      <c r="D189" s="9" t="s">
        <v>147</v>
      </c>
      <c r="E189" s="10">
        <v>8050.11</v>
      </c>
      <c r="F189" s="10">
        <v>8665.32</v>
      </c>
      <c r="G189" s="10">
        <v>9529.6</v>
      </c>
      <c r="H189" s="10">
        <v>9812.4599999999991</v>
      </c>
      <c r="I189" s="10">
        <f t="shared" si="8"/>
        <v>118.37850662910196</v>
      </c>
      <c r="J189" s="10">
        <f t="shared" si="9"/>
        <v>109.97401134637845</v>
      </c>
      <c r="K189" s="10">
        <f t="shared" si="10"/>
        <v>121.89224743512821</v>
      </c>
      <c r="L189" s="10">
        <f t="shared" si="11"/>
        <v>113.23828779548822</v>
      </c>
    </row>
    <row r="190" spans="1:12" x14ac:dyDescent="0.3">
      <c r="A190" s="5"/>
      <c r="B190" s="6" t="s">
        <v>10</v>
      </c>
      <c r="C190" s="5"/>
      <c r="D190" s="6" t="s">
        <v>11</v>
      </c>
      <c r="E190" s="7">
        <f>+E191+E192</f>
        <v>6061.72</v>
      </c>
      <c r="F190" s="7">
        <f>+F191+F192</f>
        <v>97565.64</v>
      </c>
      <c r="G190" s="7">
        <f>+G191+G192</f>
        <v>8170</v>
      </c>
      <c r="H190" s="7">
        <f>+H191+H192</f>
        <v>170</v>
      </c>
      <c r="I190" s="7">
        <f t="shared" si="8"/>
        <v>134.78022739420496</v>
      </c>
      <c r="J190" s="7">
        <f t="shared" si="9"/>
        <v>8.3738496462484129</v>
      </c>
      <c r="K190" s="7">
        <f t="shared" si="10"/>
        <v>2.8044845357423305</v>
      </c>
      <c r="L190" s="7">
        <f t="shared" si="11"/>
        <v>0.17424166950578093</v>
      </c>
    </row>
    <row r="191" spans="1:12" x14ac:dyDescent="0.3">
      <c r="A191" s="8"/>
      <c r="B191" s="8"/>
      <c r="C191" s="9" t="s">
        <v>156</v>
      </c>
      <c r="D191" s="9" t="s">
        <v>157</v>
      </c>
      <c r="E191" s="10">
        <v>5978</v>
      </c>
      <c r="F191" s="10">
        <v>97479.46</v>
      </c>
      <c r="G191" s="10">
        <v>8000</v>
      </c>
      <c r="H191" s="10">
        <v>0</v>
      </c>
      <c r="I191" s="10">
        <f t="shared" si="8"/>
        <v>133.82402141184343</v>
      </c>
      <c r="J191" s="10">
        <f t="shared" si="9"/>
        <v>8.2068571163607178</v>
      </c>
      <c r="K191" s="10">
        <f t="shared" si="10"/>
        <v>0</v>
      </c>
      <c r="L191" s="10">
        <f t="shared" si="11"/>
        <v>0</v>
      </c>
    </row>
    <row r="192" spans="1:12" x14ac:dyDescent="0.3">
      <c r="A192" s="8"/>
      <c r="B192" s="8"/>
      <c r="C192" s="9" t="s">
        <v>158</v>
      </c>
      <c r="D192" s="9" t="s">
        <v>159</v>
      </c>
      <c r="E192" s="10">
        <v>83.72</v>
      </c>
      <c r="F192" s="10">
        <v>86.18</v>
      </c>
      <c r="G192" s="10">
        <v>170</v>
      </c>
      <c r="H192" s="10">
        <v>170</v>
      </c>
      <c r="I192" s="10">
        <f t="shared" si="8"/>
        <v>203.05781175346391</v>
      </c>
      <c r="J192" s="10">
        <f t="shared" si="9"/>
        <v>197.2615456022279</v>
      </c>
      <c r="K192" s="10">
        <f t="shared" si="10"/>
        <v>203.05781175346391</v>
      </c>
      <c r="L192" s="10">
        <f t="shared" si="11"/>
        <v>197.2615456022279</v>
      </c>
    </row>
    <row r="193" spans="1:12" x14ac:dyDescent="0.3">
      <c r="A193" s="5"/>
      <c r="B193" s="6" t="s">
        <v>51</v>
      </c>
      <c r="C193" s="5"/>
      <c r="D193" s="6" t="s">
        <v>52</v>
      </c>
      <c r="E193" s="7">
        <f>+E194</f>
        <v>11.58</v>
      </c>
      <c r="F193" s="7">
        <f>+F194</f>
        <v>5.8</v>
      </c>
      <c r="G193" s="7">
        <f>+G194</f>
        <v>80</v>
      </c>
      <c r="H193" s="7">
        <f>+H194</f>
        <v>80</v>
      </c>
      <c r="I193" s="7">
        <f t="shared" si="8"/>
        <v>690.84628670120901</v>
      </c>
      <c r="J193" s="7">
        <f t="shared" si="9"/>
        <v>1379.3103448275863</v>
      </c>
      <c r="K193" s="7">
        <f t="shared" si="10"/>
        <v>690.84628670120901</v>
      </c>
      <c r="L193" s="7">
        <f t="shared" si="11"/>
        <v>1379.3103448275863</v>
      </c>
    </row>
    <row r="194" spans="1:12" x14ac:dyDescent="0.3">
      <c r="A194" s="8"/>
      <c r="B194" s="8"/>
      <c r="C194" s="9" t="s">
        <v>158</v>
      </c>
      <c r="D194" s="9" t="s">
        <v>159</v>
      </c>
      <c r="E194" s="10">
        <v>11.58</v>
      </c>
      <c r="F194" s="10">
        <v>5.8</v>
      </c>
      <c r="G194" s="10">
        <v>80</v>
      </c>
      <c r="H194" s="10">
        <v>80</v>
      </c>
      <c r="I194" s="10">
        <f t="shared" si="8"/>
        <v>690.84628670120901</v>
      </c>
      <c r="J194" s="10">
        <f t="shared" si="9"/>
        <v>1379.3103448275863</v>
      </c>
      <c r="K194" s="10">
        <f t="shared" si="10"/>
        <v>690.84628670120901</v>
      </c>
      <c r="L194" s="10">
        <f t="shared" si="11"/>
        <v>1379.3103448275863</v>
      </c>
    </row>
    <row r="195" spans="1:12" x14ac:dyDescent="0.3">
      <c r="A195" s="5"/>
      <c r="B195" s="6" t="s">
        <v>55</v>
      </c>
      <c r="C195" s="5"/>
      <c r="D195" s="6" t="s">
        <v>56</v>
      </c>
      <c r="E195" s="7">
        <f>+E196+E197+E198+E199+E200</f>
        <v>16263.849999999999</v>
      </c>
      <c r="F195" s="7">
        <f>+F196+F197+F198+F199+F200</f>
        <v>30228.03</v>
      </c>
      <c r="G195" s="7">
        <f>+G196+G197+G198+G199+G200</f>
        <v>50722.13</v>
      </c>
      <c r="H195" s="7">
        <f>+H196+H197+H198+H199+H200</f>
        <v>61991.97</v>
      </c>
      <c r="I195" s="7">
        <f t="shared" ref="I195:I258" si="12">IF(E195&lt;&gt;0,G195/E195*100,"-")</f>
        <v>311.87037509568768</v>
      </c>
      <c r="J195" s="7">
        <f t="shared" ref="J195:J258" si="13">IF(F195&lt;&gt;0,G195/F195*100,"-")</f>
        <v>167.79833154856601</v>
      </c>
      <c r="K195" s="7">
        <f t="shared" ref="K195:K258" si="14">IF(E195&lt;&gt;0,H195/E195*100,"-")</f>
        <v>381.16417699376228</v>
      </c>
      <c r="L195" s="7">
        <f t="shared" ref="L195:L258" si="15">IF(F195&lt;&gt;0,H195/F195*100,"-")</f>
        <v>205.08107872064437</v>
      </c>
    </row>
    <row r="196" spans="1:12" x14ac:dyDescent="0.3">
      <c r="A196" s="8"/>
      <c r="B196" s="8"/>
      <c r="C196" s="9" t="s">
        <v>144</v>
      </c>
      <c r="D196" s="9" t="s">
        <v>145</v>
      </c>
      <c r="E196" s="10">
        <v>0</v>
      </c>
      <c r="F196" s="10">
        <v>10597.14</v>
      </c>
      <c r="G196" s="10">
        <v>11622.13</v>
      </c>
      <c r="H196" s="10">
        <v>12091.97</v>
      </c>
      <c r="I196" s="10" t="str">
        <f t="shared" si="12"/>
        <v>-</v>
      </c>
      <c r="J196" s="10">
        <f t="shared" si="13"/>
        <v>109.67232668436955</v>
      </c>
      <c r="K196" s="10" t="str">
        <f t="shared" si="14"/>
        <v>-</v>
      </c>
      <c r="L196" s="10">
        <f t="shared" si="15"/>
        <v>114.10597576327197</v>
      </c>
    </row>
    <row r="197" spans="1:12" x14ac:dyDescent="0.3">
      <c r="A197" s="8"/>
      <c r="B197" s="8"/>
      <c r="C197" s="9" t="s">
        <v>160</v>
      </c>
      <c r="D197" s="9" t="s">
        <v>161</v>
      </c>
      <c r="E197" s="10">
        <v>327.57</v>
      </c>
      <c r="F197" s="10">
        <v>362.3</v>
      </c>
      <c r="G197" s="10">
        <v>500</v>
      </c>
      <c r="H197" s="10">
        <v>500</v>
      </c>
      <c r="I197" s="10">
        <f t="shared" si="12"/>
        <v>152.63913056751227</v>
      </c>
      <c r="J197" s="10">
        <f t="shared" si="13"/>
        <v>138.0071763731714</v>
      </c>
      <c r="K197" s="10">
        <f t="shared" si="14"/>
        <v>152.63913056751227</v>
      </c>
      <c r="L197" s="10">
        <f t="shared" si="15"/>
        <v>138.0071763731714</v>
      </c>
    </row>
    <row r="198" spans="1:12" x14ac:dyDescent="0.3">
      <c r="A198" s="8"/>
      <c r="B198" s="8"/>
      <c r="C198" s="9" t="s">
        <v>156</v>
      </c>
      <c r="D198" s="9" t="s">
        <v>157</v>
      </c>
      <c r="E198" s="10">
        <v>0</v>
      </c>
      <c r="F198" s="10">
        <v>7320</v>
      </c>
      <c r="G198" s="10">
        <v>2000</v>
      </c>
      <c r="H198" s="10">
        <v>1000</v>
      </c>
      <c r="I198" s="10" t="str">
        <f t="shared" si="12"/>
        <v>-</v>
      </c>
      <c r="J198" s="10">
        <f t="shared" si="13"/>
        <v>27.322404371584703</v>
      </c>
      <c r="K198" s="10" t="str">
        <f t="shared" si="14"/>
        <v>-</v>
      </c>
      <c r="L198" s="10">
        <f t="shared" si="15"/>
        <v>13.661202185792352</v>
      </c>
    </row>
    <row r="199" spans="1:12" x14ac:dyDescent="0.3">
      <c r="A199" s="8"/>
      <c r="B199" s="8"/>
      <c r="C199" s="9" t="s">
        <v>162</v>
      </c>
      <c r="D199" s="9" t="s">
        <v>163</v>
      </c>
      <c r="E199" s="10">
        <v>13585.63</v>
      </c>
      <c r="F199" s="10">
        <v>9355.27</v>
      </c>
      <c r="G199" s="10">
        <v>34000</v>
      </c>
      <c r="H199" s="10">
        <v>45800</v>
      </c>
      <c r="I199" s="10">
        <f t="shared" si="12"/>
        <v>250.26443381720247</v>
      </c>
      <c r="J199" s="10">
        <f t="shared" si="13"/>
        <v>363.43152041576565</v>
      </c>
      <c r="K199" s="10">
        <f t="shared" si="14"/>
        <v>337.12091378905507</v>
      </c>
      <c r="L199" s="10">
        <f t="shared" si="15"/>
        <v>489.56363632476661</v>
      </c>
    </row>
    <row r="200" spans="1:12" x14ac:dyDescent="0.3">
      <c r="A200" s="8"/>
      <c r="B200" s="8"/>
      <c r="C200" s="9" t="s">
        <v>164</v>
      </c>
      <c r="D200" s="9" t="s">
        <v>165</v>
      </c>
      <c r="E200" s="10">
        <v>2350.65</v>
      </c>
      <c r="F200" s="10">
        <v>2593.3200000000002</v>
      </c>
      <c r="G200" s="10">
        <v>2600</v>
      </c>
      <c r="H200" s="10">
        <v>2600</v>
      </c>
      <c r="I200" s="10">
        <f t="shared" si="12"/>
        <v>110.60770425201541</v>
      </c>
      <c r="J200" s="10">
        <f t="shared" si="13"/>
        <v>100.25758487190164</v>
      </c>
      <c r="K200" s="10">
        <f t="shared" si="14"/>
        <v>110.60770425201541</v>
      </c>
      <c r="L200" s="10">
        <f t="shared" si="15"/>
        <v>100.25758487190164</v>
      </c>
    </row>
    <row r="201" spans="1:12" x14ac:dyDescent="0.3">
      <c r="A201" s="5"/>
      <c r="B201" s="6" t="s">
        <v>166</v>
      </c>
      <c r="C201" s="5"/>
      <c r="D201" s="6" t="s">
        <v>167</v>
      </c>
      <c r="E201" s="7">
        <f>+E202+E203</f>
        <v>1081991.9099999999</v>
      </c>
      <c r="F201" s="7">
        <f>+F202+F203</f>
        <v>1550391.53</v>
      </c>
      <c r="G201" s="7">
        <f>+G202+G203</f>
        <v>1667893</v>
      </c>
      <c r="H201" s="7">
        <f>+H202+H203</f>
        <v>2612239</v>
      </c>
      <c r="I201" s="7">
        <f t="shared" si="12"/>
        <v>154.1502283505983</v>
      </c>
      <c r="J201" s="7">
        <f t="shared" si="13"/>
        <v>107.5788255886563</v>
      </c>
      <c r="K201" s="7">
        <f t="shared" si="14"/>
        <v>241.42869977650761</v>
      </c>
      <c r="L201" s="7">
        <f t="shared" si="15"/>
        <v>168.48898806871063</v>
      </c>
    </row>
    <row r="202" spans="1:12" x14ac:dyDescent="0.3">
      <c r="A202" s="8"/>
      <c r="B202" s="8"/>
      <c r="C202" s="9" t="s">
        <v>168</v>
      </c>
      <c r="D202" s="9" t="s">
        <v>169</v>
      </c>
      <c r="E202" s="10">
        <v>65490.89</v>
      </c>
      <c r="F202" s="10">
        <v>3730.49</v>
      </c>
      <c r="G202" s="10">
        <v>150000</v>
      </c>
      <c r="H202" s="10">
        <v>150000</v>
      </c>
      <c r="I202" s="10">
        <f t="shared" si="12"/>
        <v>229.03948930912375</v>
      </c>
      <c r="J202" s="10">
        <f t="shared" si="13"/>
        <v>4020.9195038721455</v>
      </c>
      <c r="K202" s="10">
        <f t="shared" si="14"/>
        <v>229.03948930912375</v>
      </c>
      <c r="L202" s="10">
        <f t="shared" si="15"/>
        <v>4020.9195038721455</v>
      </c>
    </row>
    <row r="203" spans="1:12" x14ac:dyDescent="0.3">
      <c r="A203" s="8"/>
      <c r="B203" s="8"/>
      <c r="C203" s="9" t="s">
        <v>170</v>
      </c>
      <c r="D203" s="9" t="s">
        <v>171</v>
      </c>
      <c r="E203" s="10">
        <v>1016501.02</v>
      </c>
      <c r="F203" s="10">
        <v>1546661.04</v>
      </c>
      <c r="G203" s="10">
        <v>1517893</v>
      </c>
      <c r="H203" s="10">
        <v>2462239</v>
      </c>
      <c r="I203" s="10">
        <f t="shared" si="12"/>
        <v>149.32528055899047</v>
      </c>
      <c r="J203" s="10">
        <f t="shared" si="13"/>
        <v>98.139990647207355</v>
      </c>
      <c r="K203" s="10">
        <f t="shared" si="14"/>
        <v>242.22690893118829</v>
      </c>
      <c r="L203" s="10">
        <f t="shared" si="15"/>
        <v>159.1970662169133</v>
      </c>
    </row>
    <row r="204" spans="1:12" x14ac:dyDescent="0.3">
      <c r="A204" s="5"/>
      <c r="B204" s="6" t="s">
        <v>172</v>
      </c>
      <c r="C204" s="5"/>
      <c r="D204" s="6" t="s">
        <v>173</v>
      </c>
      <c r="E204" s="7">
        <f>+E205</f>
        <v>378409.55</v>
      </c>
      <c r="F204" s="7">
        <f>+F205</f>
        <v>912591.73</v>
      </c>
      <c r="G204" s="7">
        <f>+G205</f>
        <v>663995</v>
      </c>
      <c r="H204" s="7">
        <f>+H205</f>
        <v>627661</v>
      </c>
      <c r="I204" s="7">
        <f t="shared" si="12"/>
        <v>175.46993726770376</v>
      </c>
      <c r="J204" s="7">
        <f t="shared" si="13"/>
        <v>72.759261142986688</v>
      </c>
      <c r="K204" s="7">
        <f t="shared" si="14"/>
        <v>165.8681711389155</v>
      </c>
      <c r="L204" s="7">
        <f t="shared" si="15"/>
        <v>68.777853158936693</v>
      </c>
    </row>
    <row r="205" spans="1:12" x14ac:dyDescent="0.3">
      <c r="A205" s="8"/>
      <c r="B205" s="8"/>
      <c r="C205" s="9" t="s">
        <v>170</v>
      </c>
      <c r="D205" s="9" t="s">
        <v>171</v>
      </c>
      <c r="E205" s="10">
        <v>378409.55</v>
      </c>
      <c r="F205" s="10">
        <v>912591.73</v>
      </c>
      <c r="G205" s="10">
        <v>663995</v>
      </c>
      <c r="H205" s="10">
        <v>627661</v>
      </c>
      <c r="I205" s="10">
        <f t="shared" si="12"/>
        <v>175.46993726770376</v>
      </c>
      <c r="J205" s="10">
        <f t="shared" si="13"/>
        <v>72.759261142986688</v>
      </c>
      <c r="K205" s="10">
        <f t="shared" si="14"/>
        <v>165.8681711389155</v>
      </c>
      <c r="L205" s="10">
        <f t="shared" si="15"/>
        <v>68.777853158936693</v>
      </c>
    </row>
    <row r="206" spans="1:12" x14ac:dyDescent="0.3">
      <c r="A206" s="5"/>
      <c r="B206" s="6" t="s">
        <v>174</v>
      </c>
      <c r="C206" s="5"/>
      <c r="D206" s="6" t="s">
        <v>175</v>
      </c>
      <c r="E206" s="7">
        <f>+E207</f>
        <v>0</v>
      </c>
      <c r="F206" s="7">
        <f>+F207</f>
        <v>0</v>
      </c>
      <c r="G206" s="7">
        <f>+G207</f>
        <v>2251955.58</v>
      </c>
      <c r="H206" s="7">
        <f>+H207</f>
        <v>964189.78</v>
      </c>
      <c r="I206" s="7" t="str">
        <f t="shared" si="12"/>
        <v>-</v>
      </c>
      <c r="J206" s="7" t="str">
        <f t="shared" si="13"/>
        <v>-</v>
      </c>
      <c r="K206" s="7" t="str">
        <f t="shared" si="14"/>
        <v>-</v>
      </c>
      <c r="L206" s="7" t="str">
        <f t="shared" si="15"/>
        <v>-</v>
      </c>
    </row>
    <row r="207" spans="1:12" x14ac:dyDescent="0.3">
      <c r="A207" s="8"/>
      <c r="B207" s="8"/>
      <c r="C207" s="9" t="s">
        <v>176</v>
      </c>
      <c r="D207" s="9" t="s">
        <v>175</v>
      </c>
      <c r="E207" s="10">
        <v>0</v>
      </c>
      <c r="F207" s="10">
        <v>0</v>
      </c>
      <c r="G207" s="10">
        <v>2251955.58</v>
      </c>
      <c r="H207" s="10">
        <v>964189.78</v>
      </c>
      <c r="I207" s="10" t="str">
        <f t="shared" si="12"/>
        <v>-</v>
      </c>
      <c r="J207" s="10" t="str">
        <f t="shared" si="13"/>
        <v>-</v>
      </c>
      <c r="K207" s="10" t="str">
        <f t="shared" si="14"/>
        <v>-</v>
      </c>
      <c r="L207" s="10" t="str">
        <f t="shared" si="15"/>
        <v>-</v>
      </c>
    </row>
    <row r="208" spans="1:12" x14ac:dyDescent="0.3">
      <c r="A208" s="5"/>
      <c r="B208" s="6" t="s">
        <v>177</v>
      </c>
      <c r="C208" s="5"/>
      <c r="D208" s="6" t="s">
        <v>178</v>
      </c>
      <c r="E208" s="7">
        <f>+E209</f>
        <v>547287.9</v>
      </c>
      <c r="F208" s="7">
        <f>+F209</f>
        <v>700000</v>
      </c>
      <c r="G208" s="7">
        <f>+G209</f>
        <v>1600000</v>
      </c>
      <c r="H208" s="7">
        <f>+H209</f>
        <v>300000</v>
      </c>
      <c r="I208" s="7">
        <f t="shared" si="12"/>
        <v>292.35069878212181</v>
      </c>
      <c r="J208" s="7">
        <f t="shared" si="13"/>
        <v>228.57142857142856</v>
      </c>
      <c r="K208" s="7">
        <f t="shared" si="14"/>
        <v>54.815756021647829</v>
      </c>
      <c r="L208" s="7">
        <f t="shared" si="15"/>
        <v>42.857142857142854</v>
      </c>
    </row>
    <row r="209" spans="1:12" x14ac:dyDescent="0.3">
      <c r="A209" s="8"/>
      <c r="B209" s="8"/>
      <c r="C209" s="9" t="s">
        <v>179</v>
      </c>
      <c r="D209" s="9" t="s">
        <v>178</v>
      </c>
      <c r="E209" s="10">
        <v>547287.9</v>
      </c>
      <c r="F209" s="10">
        <v>700000</v>
      </c>
      <c r="G209" s="10">
        <v>1600000</v>
      </c>
      <c r="H209" s="10">
        <v>300000</v>
      </c>
      <c r="I209" s="10">
        <f t="shared" si="12"/>
        <v>292.35069878212181</v>
      </c>
      <c r="J209" s="10">
        <f t="shared" si="13"/>
        <v>228.57142857142856</v>
      </c>
      <c r="K209" s="10">
        <f t="shared" si="14"/>
        <v>54.815756021647829</v>
      </c>
      <c r="L209" s="10">
        <f t="shared" si="15"/>
        <v>42.857142857142854</v>
      </c>
    </row>
    <row r="210" spans="1:12" x14ac:dyDescent="0.3">
      <c r="A210" s="5"/>
      <c r="B210" s="6" t="s">
        <v>180</v>
      </c>
      <c r="C210" s="5"/>
      <c r="D210" s="6" t="s">
        <v>181</v>
      </c>
      <c r="E210" s="7">
        <f>+E211</f>
        <v>5475088.2000000002</v>
      </c>
      <c r="F210" s="7">
        <f>+F211</f>
        <v>6082380.8799999999</v>
      </c>
      <c r="G210" s="7">
        <f>+G211</f>
        <v>6633767</v>
      </c>
      <c r="H210" s="7">
        <f>+H211</f>
        <v>9033765</v>
      </c>
      <c r="I210" s="7">
        <f t="shared" si="12"/>
        <v>121.1627421819433</v>
      </c>
      <c r="J210" s="7">
        <f t="shared" si="13"/>
        <v>109.06530075768619</v>
      </c>
      <c r="K210" s="7">
        <f t="shared" si="14"/>
        <v>164.99761592881737</v>
      </c>
      <c r="L210" s="7">
        <f t="shared" si="15"/>
        <v>148.52350055394757</v>
      </c>
    </row>
    <row r="211" spans="1:12" x14ac:dyDescent="0.3">
      <c r="A211" s="8"/>
      <c r="B211" s="8"/>
      <c r="C211" s="9" t="s">
        <v>182</v>
      </c>
      <c r="D211" s="9" t="s">
        <v>183</v>
      </c>
      <c r="E211" s="10">
        <v>5475088.2000000002</v>
      </c>
      <c r="F211" s="10">
        <v>6082380.8799999999</v>
      </c>
      <c r="G211" s="10">
        <v>6633767</v>
      </c>
      <c r="H211" s="10">
        <v>9033765</v>
      </c>
      <c r="I211" s="10">
        <f t="shared" si="12"/>
        <v>121.1627421819433</v>
      </c>
      <c r="J211" s="10">
        <f t="shared" si="13"/>
        <v>109.06530075768619</v>
      </c>
      <c r="K211" s="10">
        <f t="shared" si="14"/>
        <v>164.99761592881737</v>
      </c>
      <c r="L211" s="10">
        <f t="shared" si="15"/>
        <v>148.52350055394757</v>
      </c>
    </row>
    <row r="212" spans="1:12" x14ac:dyDescent="0.3">
      <c r="A212" s="5"/>
      <c r="B212" s="6" t="s">
        <v>184</v>
      </c>
      <c r="C212" s="5"/>
      <c r="D212" s="6" t="s">
        <v>185</v>
      </c>
      <c r="E212" s="7">
        <f>+E213</f>
        <v>534321.04</v>
      </c>
      <c r="F212" s="7">
        <f>+F213</f>
        <v>1209231.8400000001</v>
      </c>
      <c r="G212" s="7">
        <f>+G213</f>
        <v>1240083</v>
      </c>
      <c r="H212" s="7">
        <f>+H213</f>
        <v>1240083</v>
      </c>
      <c r="I212" s="7">
        <f t="shared" si="12"/>
        <v>232.08575129289309</v>
      </c>
      <c r="J212" s="7">
        <f t="shared" si="13"/>
        <v>102.55130232098419</v>
      </c>
      <c r="K212" s="7">
        <f t="shared" si="14"/>
        <v>232.08575129289309</v>
      </c>
      <c r="L212" s="7">
        <f t="shared" si="15"/>
        <v>102.55130232098419</v>
      </c>
    </row>
    <row r="213" spans="1:12" x14ac:dyDescent="0.3">
      <c r="A213" s="8"/>
      <c r="B213" s="8"/>
      <c r="C213" s="9" t="s">
        <v>182</v>
      </c>
      <c r="D213" s="9" t="s">
        <v>183</v>
      </c>
      <c r="E213" s="10">
        <v>534321.04</v>
      </c>
      <c r="F213" s="10">
        <v>1209231.8400000001</v>
      </c>
      <c r="G213" s="10">
        <v>1240083</v>
      </c>
      <c r="H213" s="10">
        <v>1240083</v>
      </c>
      <c r="I213" s="10">
        <f t="shared" si="12"/>
        <v>232.08575129289309</v>
      </c>
      <c r="J213" s="10">
        <f t="shared" si="13"/>
        <v>102.55130232098419</v>
      </c>
      <c r="K213" s="10">
        <f t="shared" si="14"/>
        <v>232.08575129289309</v>
      </c>
      <c r="L213" s="10">
        <f t="shared" si="15"/>
        <v>102.55130232098419</v>
      </c>
    </row>
    <row r="214" spans="1:12" x14ac:dyDescent="0.3">
      <c r="A214" s="5"/>
      <c r="B214" s="6" t="s">
        <v>186</v>
      </c>
      <c r="C214" s="5"/>
      <c r="D214" s="6" t="s">
        <v>187</v>
      </c>
      <c r="E214" s="7">
        <f>+E215</f>
        <v>230198.66</v>
      </c>
      <c r="F214" s="7">
        <f>+F215</f>
        <v>230198.67</v>
      </c>
      <c r="G214" s="7">
        <f>+G215</f>
        <v>230199</v>
      </c>
      <c r="H214" s="7">
        <f>+H215</f>
        <v>230199</v>
      </c>
      <c r="I214" s="7">
        <f t="shared" si="12"/>
        <v>100.00014769851397</v>
      </c>
      <c r="J214" s="7">
        <f t="shared" si="13"/>
        <v>100.00014335443379</v>
      </c>
      <c r="K214" s="7">
        <f t="shared" si="14"/>
        <v>100.00014769851397</v>
      </c>
      <c r="L214" s="7">
        <f t="shared" si="15"/>
        <v>100.00014335443379</v>
      </c>
    </row>
    <row r="215" spans="1:12" x14ac:dyDescent="0.3">
      <c r="A215" s="8"/>
      <c r="B215" s="8"/>
      <c r="C215" s="9" t="s">
        <v>182</v>
      </c>
      <c r="D215" s="9" t="s">
        <v>183</v>
      </c>
      <c r="E215" s="10">
        <v>230198.66</v>
      </c>
      <c r="F215" s="10">
        <v>230198.67</v>
      </c>
      <c r="G215" s="10">
        <v>230199</v>
      </c>
      <c r="H215" s="10">
        <v>230199</v>
      </c>
      <c r="I215" s="10">
        <f t="shared" si="12"/>
        <v>100.00014769851397</v>
      </c>
      <c r="J215" s="10">
        <f t="shared" si="13"/>
        <v>100.00014335443379</v>
      </c>
      <c r="K215" s="10">
        <f t="shared" si="14"/>
        <v>100.00014769851397</v>
      </c>
      <c r="L215" s="10">
        <f t="shared" si="15"/>
        <v>100.00014335443379</v>
      </c>
    </row>
    <row r="216" spans="1:12" x14ac:dyDescent="0.3">
      <c r="A216" s="2" t="s">
        <v>188</v>
      </c>
      <c r="B216" s="3"/>
      <c r="C216" s="3"/>
      <c r="D216" s="2" t="s">
        <v>189</v>
      </c>
      <c r="E216" s="4">
        <f>+E217+E227+E229+E231+E233+E236+E239+E242+E247+E255+E257+E269+E273+E283+E285+E287</f>
        <v>9594305.1799999997</v>
      </c>
      <c r="F216" s="4">
        <f>+F217+F227+F229+F231+F233+F236+F239+F242+F247+F255+F257+F269+F273+F283+F285+F287</f>
        <v>9933777.2700000014</v>
      </c>
      <c r="G216" s="4">
        <f>+G217+G227+G229+G231+G233+G236+G239+G242+G247+G255+G257+G269+G273+G283+G285+G287</f>
        <v>11124150</v>
      </c>
      <c r="H216" s="4">
        <f>+H217+H227+H229+H231+H233+H236+H239+H242+H247+H255+H257+H269+H273+H283+H285+H287</f>
        <v>12102000</v>
      </c>
      <c r="I216" s="4">
        <f t="shared" si="12"/>
        <v>115.94534248492604</v>
      </c>
      <c r="J216" s="4">
        <f t="shared" si="13"/>
        <v>111.98308254398781</v>
      </c>
      <c r="K216" s="4">
        <f t="shared" si="14"/>
        <v>126.13732597569927</v>
      </c>
      <c r="L216" s="4">
        <f t="shared" si="15"/>
        <v>121.82677013051249</v>
      </c>
    </row>
    <row r="217" spans="1:12" x14ac:dyDescent="0.3">
      <c r="A217" s="5"/>
      <c r="B217" s="6" t="s">
        <v>10</v>
      </c>
      <c r="C217" s="5"/>
      <c r="D217" s="6" t="s">
        <v>11</v>
      </c>
      <c r="E217" s="7">
        <f>+E218+E219+E220+E221+E222+E223+E224+E225+E226</f>
        <v>42942.91</v>
      </c>
      <c r="F217" s="7">
        <f>+F218+F219+F220+F221+F222+F223+F224+F225+F226</f>
        <v>24105.730000000003</v>
      </c>
      <c r="G217" s="7">
        <f>+G218+G219+G220+G221+G222+G223+G224+G225+G226</f>
        <v>41996</v>
      </c>
      <c r="H217" s="7">
        <f>+H218+H219+H220+H221+H222+H223+H224+H225+H226</f>
        <v>52020</v>
      </c>
      <c r="I217" s="7">
        <f t="shared" si="12"/>
        <v>97.794956140606203</v>
      </c>
      <c r="J217" s="7">
        <f t="shared" si="13"/>
        <v>174.21583996833945</v>
      </c>
      <c r="K217" s="7">
        <f t="shared" si="14"/>
        <v>121.13757544609807</v>
      </c>
      <c r="L217" s="7">
        <f t="shared" si="15"/>
        <v>215.79931410498662</v>
      </c>
    </row>
    <row r="218" spans="1:12" x14ac:dyDescent="0.3">
      <c r="A218" s="8"/>
      <c r="B218" s="8"/>
      <c r="C218" s="9" t="s">
        <v>190</v>
      </c>
      <c r="D218" s="9" t="s">
        <v>191</v>
      </c>
      <c r="E218" s="10">
        <v>20680.18</v>
      </c>
      <c r="F218" s="10">
        <v>19537.22</v>
      </c>
      <c r="G218" s="10">
        <v>22000</v>
      </c>
      <c r="H218" s="10">
        <v>22000</v>
      </c>
      <c r="I218" s="10">
        <f t="shared" si="12"/>
        <v>106.3820527674324</v>
      </c>
      <c r="J218" s="10">
        <f t="shared" si="13"/>
        <v>112.60558052783354</v>
      </c>
      <c r="K218" s="10">
        <f t="shared" si="14"/>
        <v>106.3820527674324</v>
      </c>
      <c r="L218" s="10">
        <f t="shared" si="15"/>
        <v>112.60558052783354</v>
      </c>
    </row>
    <row r="219" spans="1:12" x14ac:dyDescent="0.3">
      <c r="A219" s="8"/>
      <c r="B219" s="8"/>
      <c r="C219" s="9" t="s">
        <v>192</v>
      </c>
      <c r="D219" s="9" t="s">
        <v>193</v>
      </c>
      <c r="E219" s="10">
        <v>1671.02</v>
      </c>
      <c r="F219" s="10">
        <v>0</v>
      </c>
      <c r="G219" s="10">
        <v>0</v>
      </c>
      <c r="H219" s="10">
        <v>0</v>
      </c>
      <c r="I219" s="10">
        <f t="shared" si="12"/>
        <v>0</v>
      </c>
      <c r="J219" s="10" t="str">
        <f t="shared" si="13"/>
        <v>-</v>
      </c>
      <c r="K219" s="10">
        <f t="shared" si="14"/>
        <v>0</v>
      </c>
      <c r="L219" s="10" t="str">
        <f t="shared" si="15"/>
        <v>-</v>
      </c>
    </row>
    <row r="220" spans="1:12" x14ac:dyDescent="0.3">
      <c r="A220" s="8"/>
      <c r="B220" s="8"/>
      <c r="C220" s="9" t="s">
        <v>194</v>
      </c>
      <c r="D220" s="9" t="s">
        <v>195</v>
      </c>
      <c r="E220" s="10">
        <v>574.74</v>
      </c>
      <c r="F220" s="10">
        <v>786.5</v>
      </c>
      <c r="G220" s="10">
        <v>0</v>
      </c>
      <c r="H220" s="10">
        <v>0</v>
      </c>
      <c r="I220" s="10">
        <f t="shared" si="12"/>
        <v>0</v>
      </c>
      <c r="J220" s="10">
        <f t="shared" si="13"/>
        <v>0</v>
      </c>
      <c r="K220" s="10">
        <f t="shared" si="14"/>
        <v>0</v>
      </c>
      <c r="L220" s="10">
        <f t="shared" si="15"/>
        <v>0</v>
      </c>
    </row>
    <row r="221" spans="1:12" x14ac:dyDescent="0.3">
      <c r="A221" s="8"/>
      <c r="B221" s="8"/>
      <c r="C221" s="9" t="s">
        <v>196</v>
      </c>
      <c r="D221" s="9" t="s">
        <v>197</v>
      </c>
      <c r="E221" s="10">
        <v>2962.42</v>
      </c>
      <c r="F221" s="10">
        <v>3313.46</v>
      </c>
      <c r="G221" s="10">
        <v>6996</v>
      </c>
      <c r="H221" s="10">
        <v>17020</v>
      </c>
      <c r="I221" s="10">
        <f t="shared" si="12"/>
        <v>236.15827600407772</v>
      </c>
      <c r="J221" s="10">
        <f t="shared" si="13"/>
        <v>211.13880958273222</v>
      </c>
      <c r="K221" s="10">
        <f t="shared" si="14"/>
        <v>574.53028267430011</v>
      </c>
      <c r="L221" s="10">
        <f t="shared" si="15"/>
        <v>513.66245556004901</v>
      </c>
    </row>
    <row r="222" spans="1:12" x14ac:dyDescent="0.3">
      <c r="A222" s="8"/>
      <c r="B222" s="8"/>
      <c r="C222" s="9" t="s">
        <v>198</v>
      </c>
      <c r="D222" s="9" t="s">
        <v>199</v>
      </c>
      <c r="E222" s="10">
        <v>63.34</v>
      </c>
      <c r="F222" s="10">
        <v>127.56</v>
      </c>
      <c r="G222" s="10">
        <v>1000</v>
      </c>
      <c r="H222" s="10">
        <v>1000</v>
      </c>
      <c r="I222" s="10">
        <f t="shared" si="12"/>
        <v>1578.7811809283232</v>
      </c>
      <c r="J222" s="10">
        <f t="shared" si="13"/>
        <v>783.94481028535586</v>
      </c>
      <c r="K222" s="10">
        <f t="shared" si="14"/>
        <v>1578.7811809283232</v>
      </c>
      <c r="L222" s="10">
        <f t="shared" si="15"/>
        <v>783.94481028535586</v>
      </c>
    </row>
    <row r="223" spans="1:12" x14ac:dyDescent="0.3">
      <c r="A223" s="8"/>
      <c r="B223" s="8"/>
      <c r="C223" s="9" t="s">
        <v>200</v>
      </c>
      <c r="D223" s="9" t="s">
        <v>201</v>
      </c>
      <c r="E223" s="10">
        <v>49.78</v>
      </c>
      <c r="F223" s="10">
        <v>0</v>
      </c>
      <c r="G223" s="10">
        <v>0</v>
      </c>
      <c r="H223" s="10">
        <v>0</v>
      </c>
      <c r="I223" s="10">
        <f t="shared" si="12"/>
        <v>0</v>
      </c>
      <c r="J223" s="10" t="str">
        <f t="shared" si="13"/>
        <v>-</v>
      </c>
      <c r="K223" s="10">
        <f t="shared" si="14"/>
        <v>0</v>
      </c>
      <c r="L223" s="10" t="str">
        <f t="shared" si="15"/>
        <v>-</v>
      </c>
    </row>
    <row r="224" spans="1:12" x14ac:dyDescent="0.3">
      <c r="A224" s="8"/>
      <c r="B224" s="8"/>
      <c r="C224" s="9" t="s">
        <v>202</v>
      </c>
      <c r="D224" s="9" t="s">
        <v>203</v>
      </c>
      <c r="E224" s="10">
        <v>16087.43</v>
      </c>
      <c r="F224" s="10">
        <v>0</v>
      </c>
      <c r="G224" s="10">
        <v>0</v>
      </c>
      <c r="H224" s="10">
        <v>0</v>
      </c>
      <c r="I224" s="10">
        <f t="shared" si="12"/>
        <v>0</v>
      </c>
      <c r="J224" s="10" t="str">
        <f t="shared" si="13"/>
        <v>-</v>
      </c>
      <c r="K224" s="10">
        <f t="shared" si="14"/>
        <v>0</v>
      </c>
      <c r="L224" s="10" t="str">
        <f t="shared" si="15"/>
        <v>-</v>
      </c>
    </row>
    <row r="225" spans="1:12" x14ac:dyDescent="0.3">
      <c r="A225" s="8"/>
      <c r="B225" s="8"/>
      <c r="C225" s="9" t="s">
        <v>204</v>
      </c>
      <c r="D225" s="9" t="s">
        <v>205</v>
      </c>
      <c r="E225" s="10">
        <v>0</v>
      </c>
      <c r="F225" s="10">
        <v>0</v>
      </c>
      <c r="G225" s="10">
        <v>10000</v>
      </c>
      <c r="H225" s="10">
        <v>10000</v>
      </c>
      <c r="I225" s="10" t="str">
        <f t="shared" si="12"/>
        <v>-</v>
      </c>
      <c r="J225" s="10" t="str">
        <f t="shared" si="13"/>
        <v>-</v>
      </c>
      <c r="K225" s="10" t="str">
        <f t="shared" si="14"/>
        <v>-</v>
      </c>
      <c r="L225" s="10" t="str">
        <f t="shared" si="15"/>
        <v>-</v>
      </c>
    </row>
    <row r="226" spans="1:12" x14ac:dyDescent="0.3">
      <c r="A226" s="8"/>
      <c r="B226" s="8"/>
      <c r="C226" s="9" t="s">
        <v>206</v>
      </c>
      <c r="D226" s="9" t="s">
        <v>207</v>
      </c>
      <c r="E226" s="10">
        <v>854</v>
      </c>
      <c r="F226" s="10">
        <v>340.99</v>
      </c>
      <c r="G226" s="10">
        <v>2000</v>
      </c>
      <c r="H226" s="10">
        <v>2000</v>
      </c>
      <c r="I226" s="10">
        <f t="shared" si="12"/>
        <v>234.19203747072598</v>
      </c>
      <c r="J226" s="10">
        <f t="shared" si="13"/>
        <v>586.52746414850878</v>
      </c>
      <c r="K226" s="10">
        <f t="shared" si="14"/>
        <v>234.19203747072598</v>
      </c>
      <c r="L226" s="10">
        <f t="shared" si="15"/>
        <v>586.52746414850878</v>
      </c>
    </row>
    <row r="227" spans="1:12" x14ac:dyDescent="0.3">
      <c r="A227" s="5"/>
      <c r="B227" s="6" t="s">
        <v>41</v>
      </c>
      <c r="C227" s="5"/>
      <c r="D227" s="6" t="s">
        <v>42</v>
      </c>
      <c r="E227" s="7">
        <f>+E228</f>
        <v>5500</v>
      </c>
      <c r="F227" s="7">
        <f>+F228</f>
        <v>8055.9</v>
      </c>
      <c r="G227" s="7">
        <f>+G228</f>
        <v>8500</v>
      </c>
      <c r="H227" s="7">
        <f>+H228</f>
        <v>9500</v>
      </c>
      <c r="I227" s="7">
        <f t="shared" si="12"/>
        <v>154.54545454545453</v>
      </c>
      <c r="J227" s="7">
        <f t="shared" si="13"/>
        <v>105.51272980051888</v>
      </c>
      <c r="K227" s="7">
        <f t="shared" si="14"/>
        <v>172.72727272727272</v>
      </c>
      <c r="L227" s="7">
        <f t="shared" si="15"/>
        <v>117.92599212999168</v>
      </c>
    </row>
    <row r="228" spans="1:12" x14ac:dyDescent="0.3">
      <c r="A228" s="8"/>
      <c r="B228" s="8"/>
      <c r="C228" s="9" t="s">
        <v>192</v>
      </c>
      <c r="D228" s="9" t="s">
        <v>193</v>
      </c>
      <c r="E228" s="10">
        <v>5500</v>
      </c>
      <c r="F228" s="10">
        <v>8055.9</v>
      </c>
      <c r="G228" s="10">
        <v>8500</v>
      </c>
      <c r="H228" s="10">
        <v>9500</v>
      </c>
      <c r="I228" s="10">
        <f t="shared" si="12"/>
        <v>154.54545454545453</v>
      </c>
      <c r="J228" s="10">
        <f t="shared" si="13"/>
        <v>105.51272980051888</v>
      </c>
      <c r="K228" s="10">
        <f t="shared" si="14"/>
        <v>172.72727272727272</v>
      </c>
      <c r="L228" s="10">
        <f t="shared" si="15"/>
        <v>117.92599212999168</v>
      </c>
    </row>
    <row r="229" spans="1:12" x14ac:dyDescent="0.3">
      <c r="A229" s="5"/>
      <c r="B229" s="6" t="s">
        <v>45</v>
      </c>
      <c r="C229" s="5"/>
      <c r="D229" s="6" t="s">
        <v>46</v>
      </c>
      <c r="E229" s="7">
        <f>+E230</f>
        <v>35684.949999999997</v>
      </c>
      <c r="F229" s="7">
        <f>+F230</f>
        <v>55267.17</v>
      </c>
      <c r="G229" s="7">
        <f>+G230</f>
        <v>73000</v>
      </c>
      <c r="H229" s="7">
        <f>+H230</f>
        <v>73000</v>
      </c>
      <c r="I229" s="7">
        <f t="shared" si="12"/>
        <v>204.56803218163401</v>
      </c>
      <c r="J229" s="7">
        <f t="shared" si="13"/>
        <v>132.08564867714415</v>
      </c>
      <c r="K229" s="7">
        <f t="shared" si="14"/>
        <v>204.56803218163401</v>
      </c>
      <c r="L229" s="7">
        <f t="shared" si="15"/>
        <v>132.08564867714415</v>
      </c>
    </row>
    <row r="230" spans="1:12" x14ac:dyDescent="0.3">
      <c r="A230" s="8"/>
      <c r="B230" s="8"/>
      <c r="C230" s="9" t="s">
        <v>196</v>
      </c>
      <c r="D230" s="9" t="s">
        <v>197</v>
      </c>
      <c r="E230" s="10">
        <v>35684.949999999997</v>
      </c>
      <c r="F230" s="10">
        <v>55267.17</v>
      </c>
      <c r="G230" s="10">
        <v>73000</v>
      </c>
      <c r="H230" s="10">
        <v>73000</v>
      </c>
      <c r="I230" s="10">
        <f t="shared" si="12"/>
        <v>204.56803218163401</v>
      </c>
      <c r="J230" s="10">
        <f t="shared" si="13"/>
        <v>132.08564867714415</v>
      </c>
      <c r="K230" s="10">
        <f t="shared" si="14"/>
        <v>204.56803218163401</v>
      </c>
      <c r="L230" s="10">
        <f t="shared" si="15"/>
        <v>132.08564867714415</v>
      </c>
    </row>
    <row r="231" spans="1:12" x14ac:dyDescent="0.3">
      <c r="A231" s="5"/>
      <c r="B231" s="6" t="s">
        <v>118</v>
      </c>
      <c r="C231" s="5"/>
      <c r="D231" s="6" t="s">
        <v>119</v>
      </c>
      <c r="E231" s="7">
        <f>+E232</f>
        <v>18992.400000000001</v>
      </c>
      <c r="F231" s="7">
        <f>+F232</f>
        <v>0</v>
      </c>
      <c r="G231" s="7">
        <f>+G232</f>
        <v>700</v>
      </c>
      <c r="H231" s="7">
        <f>+H232</f>
        <v>700</v>
      </c>
      <c r="I231" s="7">
        <f t="shared" si="12"/>
        <v>3.6856848002358831</v>
      </c>
      <c r="J231" s="7" t="str">
        <f t="shared" si="13"/>
        <v>-</v>
      </c>
      <c r="K231" s="7">
        <f t="shared" si="14"/>
        <v>3.6856848002358831</v>
      </c>
      <c r="L231" s="7" t="str">
        <f t="shared" si="15"/>
        <v>-</v>
      </c>
    </row>
    <row r="232" spans="1:12" x14ac:dyDescent="0.3">
      <c r="A232" s="8"/>
      <c r="B232" s="8"/>
      <c r="C232" s="9" t="s">
        <v>196</v>
      </c>
      <c r="D232" s="9" t="s">
        <v>197</v>
      </c>
      <c r="E232" s="10">
        <v>18992.400000000001</v>
      </c>
      <c r="F232" s="10">
        <v>0</v>
      </c>
      <c r="G232" s="10">
        <v>700</v>
      </c>
      <c r="H232" s="10">
        <v>700</v>
      </c>
      <c r="I232" s="10">
        <f t="shared" si="12"/>
        <v>3.6856848002358831</v>
      </c>
      <c r="J232" s="10" t="str">
        <f t="shared" si="13"/>
        <v>-</v>
      </c>
      <c r="K232" s="10">
        <f t="shared" si="14"/>
        <v>3.6856848002358831</v>
      </c>
      <c r="L232" s="10" t="str">
        <f t="shared" si="15"/>
        <v>-</v>
      </c>
    </row>
    <row r="233" spans="1:12" x14ac:dyDescent="0.3">
      <c r="A233" s="5"/>
      <c r="B233" s="6" t="s">
        <v>49</v>
      </c>
      <c r="C233" s="5"/>
      <c r="D233" s="6" t="s">
        <v>50</v>
      </c>
      <c r="E233" s="7">
        <f>+E234+E235</f>
        <v>1182.5999999999999</v>
      </c>
      <c r="F233" s="7">
        <f>+F234+F235</f>
        <v>3.92</v>
      </c>
      <c r="G233" s="7">
        <f>+G234+G235</f>
        <v>9</v>
      </c>
      <c r="H233" s="7">
        <f>+H234+H235</f>
        <v>0</v>
      </c>
      <c r="I233" s="7">
        <f t="shared" si="12"/>
        <v>0.76103500761035014</v>
      </c>
      <c r="J233" s="7">
        <f t="shared" si="13"/>
        <v>229.59183673469391</v>
      </c>
      <c r="K233" s="7">
        <f t="shared" si="14"/>
        <v>0</v>
      </c>
      <c r="L233" s="7">
        <f t="shared" si="15"/>
        <v>0</v>
      </c>
    </row>
    <row r="234" spans="1:12" x14ac:dyDescent="0.3">
      <c r="A234" s="8"/>
      <c r="B234" s="8"/>
      <c r="C234" s="9" t="s">
        <v>196</v>
      </c>
      <c r="D234" s="9" t="s">
        <v>197</v>
      </c>
      <c r="E234" s="10">
        <v>0</v>
      </c>
      <c r="F234" s="10">
        <v>3.92</v>
      </c>
      <c r="G234" s="10">
        <v>9</v>
      </c>
      <c r="H234" s="10">
        <v>0</v>
      </c>
      <c r="I234" s="10" t="str">
        <f t="shared" si="12"/>
        <v>-</v>
      </c>
      <c r="J234" s="10">
        <f t="shared" si="13"/>
        <v>229.59183673469391</v>
      </c>
      <c r="K234" s="10" t="str">
        <f t="shared" si="14"/>
        <v>-</v>
      </c>
      <c r="L234" s="10">
        <f t="shared" si="15"/>
        <v>0</v>
      </c>
    </row>
    <row r="235" spans="1:12" x14ac:dyDescent="0.3">
      <c r="A235" s="8"/>
      <c r="B235" s="8"/>
      <c r="C235" s="9" t="s">
        <v>202</v>
      </c>
      <c r="D235" s="9" t="s">
        <v>203</v>
      </c>
      <c r="E235" s="10">
        <v>1182.5999999999999</v>
      </c>
      <c r="F235" s="10">
        <v>0</v>
      </c>
      <c r="G235" s="10">
        <v>0</v>
      </c>
      <c r="H235" s="10">
        <v>0</v>
      </c>
      <c r="I235" s="10">
        <f t="shared" si="12"/>
        <v>0</v>
      </c>
      <c r="J235" s="10" t="str">
        <f t="shared" si="13"/>
        <v>-</v>
      </c>
      <c r="K235" s="10">
        <f t="shared" si="14"/>
        <v>0</v>
      </c>
      <c r="L235" s="10" t="str">
        <f t="shared" si="15"/>
        <v>-</v>
      </c>
    </row>
    <row r="236" spans="1:12" x14ac:dyDescent="0.3">
      <c r="A236" s="5"/>
      <c r="B236" s="6" t="s">
        <v>51</v>
      </c>
      <c r="C236" s="5"/>
      <c r="D236" s="6" t="s">
        <v>52</v>
      </c>
      <c r="E236" s="7">
        <f>+E237+E238</f>
        <v>16360.650000000001</v>
      </c>
      <c r="F236" s="7">
        <f>+F237+F238</f>
        <v>11772.03</v>
      </c>
      <c r="G236" s="7">
        <f>+G237+G238</f>
        <v>23200</v>
      </c>
      <c r="H236" s="7">
        <f>+H237+H238</f>
        <v>23200</v>
      </c>
      <c r="I236" s="7">
        <f t="shared" si="12"/>
        <v>141.80365694517025</v>
      </c>
      <c r="J236" s="7">
        <f t="shared" si="13"/>
        <v>197.07730952095773</v>
      </c>
      <c r="K236" s="7">
        <f t="shared" si="14"/>
        <v>141.80365694517025</v>
      </c>
      <c r="L236" s="7">
        <f t="shared" si="15"/>
        <v>197.07730952095773</v>
      </c>
    </row>
    <row r="237" spans="1:12" x14ac:dyDescent="0.3">
      <c r="A237" s="8"/>
      <c r="B237" s="8"/>
      <c r="C237" s="9" t="s">
        <v>194</v>
      </c>
      <c r="D237" s="9" t="s">
        <v>195</v>
      </c>
      <c r="E237" s="10">
        <v>1921.7</v>
      </c>
      <c r="F237" s="10">
        <v>1539.6</v>
      </c>
      <c r="G237" s="10">
        <v>5000</v>
      </c>
      <c r="H237" s="10">
        <v>5000</v>
      </c>
      <c r="I237" s="10">
        <f t="shared" si="12"/>
        <v>260.18629338606439</v>
      </c>
      <c r="J237" s="10">
        <f t="shared" si="13"/>
        <v>324.75967783839963</v>
      </c>
      <c r="K237" s="10">
        <f t="shared" si="14"/>
        <v>260.18629338606439</v>
      </c>
      <c r="L237" s="10">
        <f t="shared" si="15"/>
        <v>324.75967783839963</v>
      </c>
    </row>
    <row r="238" spans="1:12" x14ac:dyDescent="0.3">
      <c r="A238" s="8"/>
      <c r="B238" s="8"/>
      <c r="C238" s="9" t="s">
        <v>196</v>
      </c>
      <c r="D238" s="9" t="s">
        <v>197</v>
      </c>
      <c r="E238" s="10">
        <v>14438.95</v>
      </c>
      <c r="F238" s="10">
        <v>10232.43</v>
      </c>
      <c r="G238" s="10">
        <v>18200</v>
      </c>
      <c r="H238" s="10">
        <v>18200</v>
      </c>
      <c r="I238" s="10">
        <f t="shared" si="12"/>
        <v>126.04794669972539</v>
      </c>
      <c r="J238" s="10">
        <f t="shared" si="13"/>
        <v>177.86586372933897</v>
      </c>
      <c r="K238" s="10">
        <f t="shared" si="14"/>
        <v>126.04794669972539</v>
      </c>
      <c r="L238" s="10">
        <f t="shared" si="15"/>
        <v>177.86586372933897</v>
      </c>
    </row>
    <row r="239" spans="1:12" x14ac:dyDescent="0.3">
      <c r="A239" s="5"/>
      <c r="B239" s="6" t="s">
        <v>53</v>
      </c>
      <c r="C239" s="5"/>
      <c r="D239" s="6" t="s">
        <v>54</v>
      </c>
      <c r="E239" s="7">
        <f>+E240+E241</f>
        <v>57038.31</v>
      </c>
      <c r="F239" s="7">
        <f>+F240+F241</f>
        <v>450.75</v>
      </c>
      <c r="G239" s="7">
        <f>+G240+G241</f>
        <v>700</v>
      </c>
      <c r="H239" s="7">
        <f>+H240+H241</f>
        <v>700</v>
      </c>
      <c r="I239" s="7">
        <f t="shared" si="12"/>
        <v>1.227245337388152</v>
      </c>
      <c r="J239" s="7">
        <f t="shared" si="13"/>
        <v>155.2967276760954</v>
      </c>
      <c r="K239" s="7">
        <f t="shared" si="14"/>
        <v>1.227245337388152</v>
      </c>
      <c r="L239" s="7">
        <f t="shared" si="15"/>
        <v>155.2967276760954</v>
      </c>
    </row>
    <row r="240" spans="1:12" x14ac:dyDescent="0.3">
      <c r="A240" s="8"/>
      <c r="B240" s="8"/>
      <c r="C240" s="9" t="s">
        <v>196</v>
      </c>
      <c r="D240" s="9" t="s">
        <v>197</v>
      </c>
      <c r="E240" s="10">
        <v>50779.71</v>
      </c>
      <c r="F240" s="10">
        <v>450.75</v>
      </c>
      <c r="G240" s="10">
        <v>700</v>
      </c>
      <c r="H240" s="10">
        <v>700</v>
      </c>
      <c r="I240" s="10">
        <f t="shared" si="12"/>
        <v>1.3785033431660008</v>
      </c>
      <c r="J240" s="10">
        <f t="shared" si="13"/>
        <v>155.2967276760954</v>
      </c>
      <c r="K240" s="10">
        <f t="shared" si="14"/>
        <v>1.3785033431660008</v>
      </c>
      <c r="L240" s="10">
        <f t="shared" si="15"/>
        <v>155.2967276760954</v>
      </c>
    </row>
    <row r="241" spans="1:12" x14ac:dyDescent="0.3">
      <c r="A241" s="8"/>
      <c r="B241" s="8"/>
      <c r="C241" s="9" t="s">
        <v>202</v>
      </c>
      <c r="D241" s="9" t="s">
        <v>203</v>
      </c>
      <c r="E241" s="10">
        <v>6258.6</v>
      </c>
      <c r="F241" s="10">
        <v>0</v>
      </c>
      <c r="G241" s="10">
        <v>0</v>
      </c>
      <c r="H241" s="10">
        <v>0</v>
      </c>
      <c r="I241" s="10">
        <f t="shared" si="12"/>
        <v>0</v>
      </c>
      <c r="J241" s="10" t="str">
        <f t="shared" si="13"/>
        <v>-</v>
      </c>
      <c r="K241" s="10">
        <f t="shared" si="14"/>
        <v>0</v>
      </c>
      <c r="L241" s="10" t="str">
        <f t="shared" si="15"/>
        <v>-</v>
      </c>
    </row>
    <row r="242" spans="1:12" x14ac:dyDescent="0.3">
      <c r="A242" s="5"/>
      <c r="B242" s="6" t="s">
        <v>55</v>
      </c>
      <c r="C242" s="5"/>
      <c r="D242" s="6" t="s">
        <v>56</v>
      </c>
      <c r="E242" s="7">
        <f>+E243+E244+E245+E246</f>
        <v>14525.55</v>
      </c>
      <c r="F242" s="7">
        <f>+F243+F244+F245+F246</f>
        <v>19720.560000000001</v>
      </c>
      <c r="G242" s="7">
        <f>+G243+G244+G245+G246</f>
        <v>39000</v>
      </c>
      <c r="H242" s="7">
        <f>+H243+H244+H245+H246</f>
        <v>39000</v>
      </c>
      <c r="I242" s="7">
        <f t="shared" si="12"/>
        <v>268.49241508927378</v>
      </c>
      <c r="J242" s="7">
        <f t="shared" si="13"/>
        <v>197.76314668548963</v>
      </c>
      <c r="K242" s="7">
        <f t="shared" si="14"/>
        <v>268.49241508927378</v>
      </c>
      <c r="L242" s="7">
        <f t="shared" si="15"/>
        <v>197.76314668548963</v>
      </c>
    </row>
    <row r="243" spans="1:12" x14ac:dyDescent="0.3">
      <c r="A243" s="8"/>
      <c r="B243" s="8"/>
      <c r="C243" s="9" t="s">
        <v>208</v>
      </c>
      <c r="D243" s="9" t="s">
        <v>209</v>
      </c>
      <c r="E243" s="10">
        <v>450.22</v>
      </c>
      <c r="F243" s="10">
        <v>2600</v>
      </c>
      <c r="G243" s="10">
        <v>0</v>
      </c>
      <c r="H243" s="10">
        <v>0</v>
      </c>
      <c r="I243" s="10">
        <f t="shared" si="12"/>
        <v>0</v>
      </c>
      <c r="J243" s="10">
        <f t="shared" si="13"/>
        <v>0</v>
      </c>
      <c r="K243" s="10">
        <f t="shared" si="14"/>
        <v>0</v>
      </c>
      <c r="L243" s="10">
        <f t="shared" si="15"/>
        <v>0</v>
      </c>
    </row>
    <row r="244" spans="1:12" x14ac:dyDescent="0.3">
      <c r="A244" s="8"/>
      <c r="B244" s="8"/>
      <c r="C244" s="9" t="s">
        <v>198</v>
      </c>
      <c r="D244" s="9" t="s">
        <v>199</v>
      </c>
      <c r="E244" s="10">
        <v>12942</v>
      </c>
      <c r="F244" s="10">
        <v>17120.560000000001</v>
      </c>
      <c r="G244" s="10">
        <v>24000</v>
      </c>
      <c r="H244" s="10">
        <v>24000</v>
      </c>
      <c r="I244" s="10">
        <f t="shared" si="12"/>
        <v>185.44274455261939</v>
      </c>
      <c r="J244" s="10">
        <f t="shared" si="13"/>
        <v>140.18233048451685</v>
      </c>
      <c r="K244" s="10">
        <f t="shared" si="14"/>
        <v>185.44274455261939</v>
      </c>
      <c r="L244" s="10">
        <f t="shared" si="15"/>
        <v>140.18233048451685</v>
      </c>
    </row>
    <row r="245" spans="1:12" x14ac:dyDescent="0.3">
      <c r="A245" s="8"/>
      <c r="B245" s="8"/>
      <c r="C245" s="9" t="s">
        <v>200</v>
      </c>
      <c r="D245" s="9" t="s">
        <v>201</v>
      </c>
      <c r="E245" s="10">
        <v>1133.33</v>
      </c>
      <c r="F245" s="10">
        <v>0</v>
      </c>
      <c r="G245" s="10">
        <v>0</v>
      </c>
      <c r="H245" s="10">
        <v>0</v>
      </c>
      <c r="I245" s="10">
        <f t="shared" si="12"/>
        <v>0</v>
      </c>
      <c r="J245" s="10" t="str">
        <f t="shared" si="13"/>
        <v>-</v>
      </c>
      <c r="K245" s="10">
        <f t="shared" si="14"/>
        <v>0</v>
      </c>
      <c r="L245" s="10" t="str">
        <f t="shared" si="15"/>
        <v>-</v>
      </c>
    </row>
    <row r="246" spans="1:12" x14ac:dyDescent="0.3">
      <c r="A246" s="8"/>
      <c r="B246" s="8"/>
      <c r="C246" s="9" t="s">
        <v>210</v>
      </c>
      <c r="D246" s="9" t="s">
        <v>211</v>
      </c>
      <c r="E246" s="10">
        <v>0</v>
      </c>
      <c r="F246" s="10">
        <v>0</v>
      </c>
      <c r="G246" s="10">
        <v>15000</v>
      </c>
      <c r="H246" s="10">
        <v>15000</v>
      </c>
      <c r="I246" s="10" t="str">
        <f t="shared" si="12"/>
        <v>-</v>
      </c>
      <c r="J246" s="10" t="str">
        <f t="shared" si="13"/>
        <v>-</v>
      </c>
      <c r="K246" s="10" t="str">
        <f t="shared" si="14"/>
        <v>-</v>
      </c>
      <c r="L246" s="10" t="str">
        <f t="shared" si="15"/>
        <v>-</v>
      </c>
    </row>
    <row r="247" spans="1:12" x14ac:dyDescent="0.3">
      <c r="A247" s="5"/>
      <c r="B247" s="6" t="s">
        <v>212</v>
      </c>
      <c r="C247" s="5"/>
      <c r="D247" s="6" t="s">
        <v>213</v>
      </c>
      <c r="E247" s="7">
        <f>+E248+E249+E250+E251+E252+E253+E254</f>
        <v>384218.16</v>
      </c>
      <c r="F247" s="7">
        <f>+F248+F249+F250+F251+F252+F253+F254</f>
        <v>372312.96</v>
      </c>
      <c r="G247" s="7">
        <f>+G248+G249+G250+G251+G252+G253+G254</f>
        <v>398000</v>
      </c>
      <c r="H247" s="7">
        <f>+H248+H249+H250+H251+H252+H253+H254</f>
        <v>480000</v>
      </c>
      <c r="I247" s="7">
        <f t="shared" si="12"/>
        <v>103.58698297862861</v>
      </c>
      <c r="J247" s="7">
        <f t="shared" si="13"/>
        <v>106.89931395350835</v>
      </c>
      <c r="K247" s="7">
        <f t="shared" si="14"/>
        <v>124.92902469784354</v>
      </c>
      <c r="L247" s="7">
        <f t="shared" si="15"/>
        <v>128.92379572282414</v>
      </c>
    </row>
    <row r="248" spans="1:12" x14ac:dyDescent="0.3">
      <c r="A248" s="8"/>
      <c r="B248" s="8"/>
      <c r="C248" s="9" t="s">
        <v>208</v>
      </c>
      <c r="D248" s="9" t="s">
        <v>209</v>
      </c>
      <c r="E248" s="10">
        <v>111426.78</v>
      </c>
      <c r="F248" s="10">
        <v>89381</v>
      </c>
      <c r="G248" s="10">
        <v>90000</v>
      </c>
      <c r="H248" s="10">
        <v>120000</v>
      </c>
      <c r="I248" s="10">
        <f t="shared" si="12"/>
        <v>80.770529310817381</v>
      </c>
      <c r="J248" s="10">
        <f t="shared" si="13"/>
        <v>100.69254092032982</v>
      </c>
      <c r="K248" s="10">
        <f t="shared" si="14"/>
        <v>107.69403908108985</v>
      </c>
      <c r="L248" s="10">
        <f t="shared" si="15"/>
        <v>134.25672122710642</v>
      </c>
    </row>
    <row r="249" spans="1:12" x14ac:dyDescent="0.3">
      <c r="A249" s="8"/>
      <c r="B249" s="8"/>
      <c r="C249" s="9" t="s">
        <v>214</v>
      </c>
      <c r="D249" s="9" t="s">
        <v>215</v>
      </c>
      <c r="E249" s="10">
        <v>17244.490000000002</v>
      </c>
      <c r="F249" s="10">
        <v>0</v>
      </c>
      <c r="G249" s="10">
        <v>0</v>
      </c>
      <c r="H249" s="10">
        <v>0</v>
      </c>
      <c r="I249" s="10">
        <f t="shared" si="12"/>
        <v>0</v>
      </c>
      <c r="J249" s="10" t="str">
        <f t="shared" si="13"/>
        <v>-</v>
      </c>
      <c r="K249" s="10">
        <f t="shared" si="14"/>
        <v>0</v>
      </c>
      <c r="L249" s="10" t="str">
        <f t="shared" si="15"/>
        <v>-</v>
      </c>
    </row>
    <row r="250" spans="1:12" x14ac:dyDescent="0.3">
      <c r="A250" s="8"/>
      <c r="B250" s="8"/>
      <c r="C250" s="9" t="s">
        <v>216</v>
      </c>
      <c r="D250" s="9" t="s">
        <v>217</v>
      </c>
      <c r="E250" s="10">
        <v>108181.84</v>
      </c>
      <c r="F250" s="10">
        <v>0</v>
      </c>
      <c r="G250" s="10">
        <v>0</v>
      </c>
      <c r="H250" s="10">
        <v>0</v>
      </c>
      <c r="I250" s="10">
        <f t="shared" si="12"/>
        <v>0</v>
      </c>
      <c r="J250" s="10" t="str">
        <f t="shared" si="13"/>
        <v>-</v>
      </c>
      <c r="K250" s="10">
        <f t="shared" si="14"/>
        <v>0</v>
      </c>
      <c r="L250" s="10" t="str">
        <f t="shared" si="15"/>
        <v>-</v>
      </c>
    </row>
    <row r="251" spans="1:12" x14ac:dyDescent="0.3">
      <c r="A251" s="8"/>
      <c r="B251" s="8"/>
      <c r="C251" s="9" t="s">
        <v>218</v>
      </c>
      <c r="D251" s="9" t="s">
        <v>219</v>
      </c>
      <c r="E251" s="10">
        <v>0</v>
      </c>
      <c r="F251" s="10">
        <v>185728.92</v>
      </c>
      <c r="G251" s="10">
        <v>200000</v>
      </c>
      <c r="H251" s="10">
        <v>250000</v>
      </c>
      <c r="I251" s="10" t="str">
        <f t="shared" si="12"/>
        <v>-</v>
      </c>
      <c r="J251" s="10">
        <f t="shared" si="13"/>
        <v>107.68382220711776</v>
      </c>
      <c r="K251" s="10" t="str">
        <f t="shared" si="14"/>
        <v>-</v>
      </c>
      <c r="L251" s="10">
        <f t="shared" si="15"/>
        <v>134.6047777588972</v>
      </c>
    </row>
    <row r="252" spans="1:12" x14ac:dyDescent="0.3">
      <c r="A252" s="8"/>
      <c r="B252" s="8"/>
      <c r="C252" s="9" t="s">
        <v>200</v>
      </c>
      <c r="D252" s="9" t="s">
        <v>201</v>
      </c>
      <c r="E252" s="10">
        <v>82755.44</v>
      </c>
      <c r="F252" s="10">
        <v>88193.68</v>
      </c>
      <c r="G252" s="10">
        <v>100000</v>
      </c>
      <c r="H252" s="10">
        <v>100000</v>
      </c>
      <c r="I252" s="10">
        <f t="shared" si="12"/>
        <v>120.83797753960343</v>
      </c>
      <c r="J252" s="10">
        <f t="shared" si="13"/>
        <v>113.38680957637781</v>
      </c>
      <c r="K252" s="10">
        <f t="shared" si="14"/>
        <v>120.83797753960343</v>
      </c>
      <c r="L252" s="10">
        <f t="shared" si="15"/>
        <v>113.38680957637781</v>
      </c>
    </row>
    <row r="253" spans="1:12" x14ac:dyDescent="0.3">
      <c r="A253" s="8"/>
      <c r="B253" s="8"/>
      <c r="C253" s="9" t="s">
        <v>220</v>
      </c>
      <c r="D253" s="9" t="s">
        <v>221</v>
      </c>
      <c r="E253" s="10">
        <v>13399.68</v>
      </c>
      <c r="F253" s="10">
        <v>9009.36</v>
      </c>
      <c r="G253" s="10">
        <v>8000</v>
      </c>
      <c r="H253" s="10">
        <v>10000</v>
      </c>
      <c r="I253" s="10">
        <f t="shared" si="12"/>
        <v>59.702918278645456</v>
      </c>
      <c r="J253" s="10">
        <f t="shared" si="13"/>
        <v>88.796540486782632</v>
      </c>
      <c r="K253" s="10">
        <f t="shared" si="14"/>
        <v>74.628647848306827</v>
      </c>
      <c r="L253" s="10">
        <f t="shared" si="15"/>
        <v>110.99567560847829</v>
      </c>
    </row>
    <row r="254" spans="1:12" x14ac:dyDescent="0.3">
      <c r="A254" s="8"/>
      <c r="B254" s="8"/>
      <c r="C254" s="9" t="s">
        <v>222</v>
      </c>
      <c r="D254" s="9" t="s">
        <v>223</v>
      </c>
      <c r="E254" s="10">
        <v>51209.93</v>
      </c>
      <c r="F254" s="10">
        <v>0</v>
      </c>
      <c r="G254" s="10">
        <v>0</v>
      </c>
      <c r="H254" s="10">
        <v>0</v>
      </c>
      <c r="I254" s="10">
        <f t="shared" si="12"/>
        <v>0</v>
      </c>
      <c r="J254" s="10" t="str">
        <f t="shared" si="13"/>
        <v>-</v>
      </c>
      <c r="K254" s="10">
        <f t="shared" si="14"/>
        <v>0</v>
      </c>
      <c r="L254" s="10" t="str">
        <f t="shared" si="15"/>
        <v>-</v>
      </c>
    </row>
    <row r="255" spans="1:12" x14ac:dyDescent="0.3">
      <c r="A255" s="5"/>
      <c r="B255" s="6" t="s">
        <v>59</v>
      </c>
      <c r="C255" s="5"/>
      <c r="D255" s="6" t="s">
        <v>60</v>
      </c>
      <c r="E255" s="7">
        <f>+E256</f>
        <v>45000</v>
      </c>
      <c r="F255" s="7">
        <f>+F256</f>
        <v>30000</v>
      </c>
      <c r="G255" s="7">
        <f>+G256</f>
        <v>30000</v>
      </c>
      <c r="H255" s="7">
        <f>+H256</f>
        <v>30000</v>
      </c>
      <c r="I255" s="7">
        <f t="shared" si="12"/>
        <v>66.666666666666657</v>
      </c>
      <c r="J255" s="7">
        <f t="shared" si="13"/>
        <v>100</v>
      </c>
      <c r="K255" s="7">
        <f t="shared" si="14"/>
        <v>66.666666666666657</v>
      </c>
      <c r="L255" s="7">
        <f t="shared" si="15"/>
        <v>100</v>
      </c>
    </row>
    <row r="256" spans="1:12" x14ac:dyDescent="0.3">
      <c r="A256" s="8"/>
      <c r="B256" s="8"/>
      <c r="C256" s="9" t="s">
        <v>192</v>
      </c>
      <c r="D256" s="9" t="s">
        <v>193</v>
      </c>
      <c r="E256" s="10">
        <v>45000</v>
      </c>
      <c r="F256" s="10">
        <v>30000</v>
      </c>
      <c r="G256" s="10">
        <v>30000</v>
      </c>
      <c r="H256" s="10">
        <v>30000</v>
      </c>
      <c r="I256" s="10">
        <f t="shared" si="12"/>
        <v>66.666666666666657</v>
      </c>
      <c r="J256" s="10">
        <f t="shared" si="13"/>
        <v>100</v>
      </c>
      <c r="K256" s="10">
        <f t="shared" si="14"/>
        <v>66.666666666666657</v>
      </c>
      <c r="L256" s="10">
        <f t="shared" si="15"/>
        <v>100</v>
      </c>
    </row>
    <row r="257" spans="1:12" x14ac:dyDescent="0.3">
      <c r="A257" s="5"/>
      <c r="B257" s="6" t="s">
        <v>61</v>
      </c>
      <c r="C257" s="5"/>
      <c r="D257" s="6" t="s">
        <v>62</v>
      </c>
      <c r="E257" s="7">
        <f>+E258+E259+E260+E261+E262+E263+E264+E265+E266+E267+E268</f>
        <v>628166.81999999995</v>
      </c>
      <c r="F257" s="7">
        <f>+F258+F259+F260+F261+F262+F263+F264+F265+F266+F267+F268</f>
        <v>616681.19000000006</v>
      </c>
      <c r="G257" s="7">
        <f>+G258+G259+G260+G261+G262+G263+G264+G265+G266+G267+G268</f>
        <v>721200</v>
      </c>
      <c r="H257" s="7">
        <f>+H258+H259+H260+H261+H262+H263+H264+H265+H266+H267+H268</f>
        <v>751000</v>
      </c>
      <c r="I257" s="7">
        <f t="shared" si="12"/>
        <v>114.81026648303391</v>
      </c>
      <c r="J257" s="7">
        <f t="shared" si="13"/>
        <v>116.94859705385208</v>
      </c>
      <c r="K257" s="7">
        <f t="shared" si="14"/>
        <v>119.55422924120698</v>
      </c>
      <c r="L257" s="7">
        <f t="shared" si="15"/>
        <v>121.78091567865073</v>
      </c>
    </row>
    <row r="258" spans="1:12" x14ac:dyDescent="0.3">
      <c r="A258" s="8"/>
      <c r="B258" s="8"/>
      <c r="C258" s="9" t="s">
        <v>208</v>
      </c>
      <c r="D258" s="9" t="s">
        <v>209</v>
      </c>
      <c r="E258" s="10">
        <v>84940</v>
      </c>
      <c r="F258" s="10">
        <v>54407.199999999997</v>
      </c>
      <c r="G258" s="10">
        <v>100000</v>
      </c>
      <c r="H258" s="10">
        <v>100000</v>
      </c>
      <c r="I258" s="10">
        <f t="shared" si="12"/>
        <v>117.7301624676242</v>
      </c>
      <c r="J258" s="10">
        <f t="shared" si="13"/>
        <v>183.79920304665561</v>
      </c>
      <c r="K258" s="10">
        <f t="shared" si="14"/>
        <v>117.7301624676242</v>
      </c>
      <c r="L258" s="10">
        <f t="shared" si="15"/>
        <v>183.79920304665561</v>
      </c>
    </row>
    <row r="259" spans="1:12" x14ac:dyDescent="0.3">
      <c r="A259" s="8"/>
      <c r="B259" s="8"/>
      <c r="C259" s="9" t="s">
        <v>224</v>
      </c>
      <c r="D259" s="9" t="s">
        <v>225</v>
      </c>
      <c r="E259" s="10">
        <v>265900</v>
      </c>
      <c r="F259" s="10">
        <v>0</v>
      </c>
      <c r="G259" s="10">
        <v>0</v>
      </c>
      <c r="H259" s="10">
        <v>0</v>
      </c>
      <c r="I259" s="10">
        <f t="shared" ref="I259:I322" si="16">IF(E259&lt;&gt;0,G259/E259*100,"-")</f>
        <v>0</v>
      </c>
      <c r="J259" s="10" t="str">
        <f t="shared" ref="J259:J322" si="17">IF(F259&lt;&gt;0,G259/F259*100,"-")</f>
        <v>-</v>
      </c>
      <c r="K259" s="10">
        <f t="shared" ref="K259:K322" si="18">IF(E259&lt;&gt;0,H259/E259*100,"-")</f>
        <v>0</v>
      </c>
      <c r="L259" s="10" t="str">
        <f t="shared" ref="L259:L322" si="19">IF(F259&lt;&gt;0,H259/F259*100,"-")</f>
        <v>-</v>
      </c>
    </row>
    <row r="260" spans="1:12" x14ac:dyDescent="0.3">
      <c r="A260" s="8"/>
      <c r="B260" s="8"/>
      <c r="C260" s="9" t="s">
        <v>214</v>
      </c>
      <c r="D260" s="9" t="s">
        <v>215</v>
      </c>
      <c r="E260" s="10">
        <v>26804.17</v>
      </c>
      <c r="F260" s="10">
        <v>0</v>
      </c>
      <c r="G260" s="10">
        <v>0</v>
      </c>
      <c r="H260" s="10">
        <v>0</v>
      </c>
      <c r="I260" s="10">
        <f t="shared" si="16"/>
        <v>0</v>
      </c>
      <c r="J260" s="10" t="str">
        <f t="shared" si="17"/>
        <v>-</v>
      </c>
      <c r="K260" s="10">
        <f t="shared" si="18"/>
        <v>0</v>
      </c>
      <c r="L260" s="10" t="str">
        <f t="shared" si="19"/>
        <v>-</v>
      </c>
    </row>
    <row r="261" spans="1:12" x14ac:dyDescent="0.3">
      <c r="A261" s="8"/>
      <c r="B261" s="8"/>
      <c r="C261" s="9" t="s">
        <v>216</v>
      </c>
      <c r="D261" s="9" t="s">
        <v>217</v>
      </c>
      <c r="E261" s="10">
        <v>28941.16</v>
      </c>
      <c r="F261" s="10">
        <v>0</v>
      </c>
      <c r="G261" s="10">
        <v>0</v>
      </c>
      <c r="H261" s="10">
        <v>0</v>
      </c>
      <c r="I261" s="10">
        <f t="shared" si="16"/>
        <v>0</v>
      </c>
      <c r="J261" s="10" t="str">
        <f t="shared" si="17"/>
        <v>-</v>
      </c>
      <c r="K261" s="10">
        <f t="shared" si="18"/>
        <v>0</v>
      </c>
      <c r="L261" s="10" t="str">
        <f t="shared" si="19"/>
        <v>-</v>
      </c>
    </row>
    <row r="262" spans="1:12" x14ac:dyDescent="0.3">
      <c r="A262" s="8"/>
      <c r="B262" s="8"/>
      <c r="C262" s="9" t="s">
        <v>218</v>
      </c>
      <c r="D262" s="9" t="s">
        <v>219</v>
      </c>
      <c r="E262" s="10">
        <v>0</v>
      </c>
      <c r="F262" s="10">
        <v>414271.08</v>
      </c>
      <c r="G262" s="10">
        <v>450000</v>
      </c>
      <c r="H262" s="10">
        <v>450000</v>
      </c>
      <c r="I262" s="10" t="str">
        <f t="shared" si="16"/>
        <v>-</v>
      </c>
      <c r="J262" s="10">
        <f t="shared" si="17"/>
        <v>108.62452672293705</v>
      </c>
      <c r="K262" s="10" t="str">
        <f t="shared" si="18"/>
        <v>-</v>
      </c>
      <c r="L262" s="10">
        <f t="shared" si="19"/>
        <v>108.62452672293705</v>
      </c>
    </row>
    <row r="263" spans="1:12" x14ac:dyDescent="0.3">
      <c r="A263" s="8"/>
      <c r="B263" s="8"/>
      <c r="C263" s="9" t="s">
        <v>200</v>
      </c>
      <c r="D263" s="9" t="s">
        <v>201</v>
      </c>
      <c r="E263" s="10">
        <v>73701.63</v>
      </c>
      <c r="F263" s="10">
        <v>81805.820000000007</v>
      </c>
      <c r="G263" s="10">
        <v>100000</v>
      </c>
      <c r="H263" s="10">
        <v>120000</v>
      </c>
      <c r="I263" s="10">
        <f t="shared" si="16"/>
        <v>135.68220947080815</v>
      </c>
      <c r="J263" s="10">
        <f t="shared" si="17"/>
        <v>122.24069143246777</v>
      </c>
      <c r="K263" s="10">
        <f t="shared" si="18"/>
        <v>162.81865136496981</v>
      </c>
      <c r="L263" s="10">
        <f t="shared" si="19"/>
        <v>146.6888297189613</v>
      </c>
    </row>
    <row r="264" spans="1:12" x14ac:dyDescent="0.3">
      <c r="A264" s="8"/>
      <c r="B264" s="8"/>
      <c r="C264" s="9" t="s">
        <v>220</v>
      </c>
      <c r="D264" s="9" t="s">
        <v>221</v>
      </c>
      <c r="E264" s="10">
        <v>9986.69</v>
      </c>
      <c r="F264" s="10">
        <v>7009.11</v>
      </c>
      <c r="G264" s="10">
        <v>0</v>
      </c>
      <c r="H264" s="10">
        <v>4000</v>
      </c>
      <c r="I264" s="10">
        <f t="shared" si="16"/>
        <v>0</v>
      </c>
      <c r="J264" s="10">
        <f t="shared" si="17"/>
        <v>0</v>
      </c>
      <c r="K264" s="10">
        <f t="shared" si="18"/>
        <v>40.053310956883607</v>
      </c>
      <c r="L264" s="10">
        <f t="shared" si="19"/>
        <v>57.068586453914982</v>
      </c>
    </row>
    <row r="265" spans="1:12" x14ac:dyDescent="0.3">
      <c r="A265" s="8"/>
      <c r="B265" s="8"/>
      <c r="C265" s="9" t="s">
        <v>226</v>
      </c>
      <c r="D265" s="9" t="s">
        <v>227</v>
      </c>
      <c r="E265" s="10">
        <v>16137.6</v>
      </c>
      <c r="F265" s="10">
        <v>15579.08</v>
      </c>
      <c r="G265" s="10">
        <v>15200</v>
      </c>
      <c r="H265" s="10">
        <v>16000</v>
      </c>
      <c r="I265" s="10">
        <f t="shared" si="16"/>
        <v>94.189966289906806</v>
      </c>
      <c r="J265" s="10">
        <f t="shared" si="17"/>
        <v>97.566736931834228</v>
      </c>
      <c r="K265" s="10">
        <f t="shared" si="18"/>
        <v>99.147332936744007</v>
      </c>
      <c r="L265" s="10">
        <f t="shared" si="19"/>
        <v>102.70182834929919</v>
      </c>
    </row>
    <row r="266" spans="1:12" x14ac:dyDescent="0.3">
      <c r="A266" s="8"/>
      <c r="B266" s="8"/>
      <c r="C266" s="9" t="s">
        <v>228</v>
      </c>
      <c r="D266" s="9" t="s">
        <v>229</v>
      </c>
      <c r="E266" s="10">
        <v>0</v>
      </c>
      <c r="F266" s="10">
        <v>0</v>
      </c>
      <c r="G266" s="10">
        <v>10000</v>
      </c>
      <c r="H266" s="10">
        <v>15000</v>
      </c>
      <c r="I266" s="10" t="str">
        <f t="shared" si="16"/>
        <v>-</v>
      </c>
      <c r="J266" s="10" t="str">
        <f t="shared" si="17"/>
        <v>-</v>
      </c>
      <c r="K266" s="10" t="str">
        <f t="shared" si="18"/>
        <v>-</v>
      </c>
      <c r="L266" s="10" t="str">
        <f t="shared" si="19"/>
        <v>-</v>
      </c>
    </row>
    <row r="267" spans="1:12" x14ac:dyDescent="0.3">
      <c r="A267" s="8"/>
      <c r="B267" s="8"/>
      <c r="C267" s="9" t="s">
        <v>222</v>
      </c>
      <c r="D267" s="9" t="s">
        <v>223</v>
      </c>
      <c r="E267" s="10">
        <v>76790.070000000007</v>
      </c>
      <c r="F267" s="10">
        <v>0</v>
      </c>
      <c r="G267" s="10">
        <v>0</v>
      </c>
      <c r="H267" s="10">
        <v>0</v>
      </c>
      <c r="I267" s="10">
        <f t="shared" si="16"/>
        <v>0</v>
      </c>
      <c r="J267" s="10" t="str">
        <f t="shared" si="17"/>
        <v>-</v>
      </c>
      <c r="K267" s="10">
        <f t="shared" si="18"/>
        <v>0</v>
      </c>
      <c r="L267" s="10" t="str">
        <f t="shared" si="19"/>
        <v>-</v>
      </c>
    </row>
    <row r="268" spans="1:12" x14ac:dyDescent="0.3">
      <c r="A268" s="8"/>
      <c r="B268" s="8"/>
      <c r="C268" s="9" t="s">
        <v>230</v>
      </c>
      <c r="D268" s="9" t="s">
        <v>231</v>
      </c>
      <c r="E268" s="10">
        <v>44965.5</v>
      </c>
      <c r="F268" s="10">
        <v>43608.9</v>
      </c>
      <c r="G268" s="10">
        <v>46000</v>
      </c>
      <c r="H268" s="10">
        <v>46000</v>
      </c>
      <c r="I268" s="10">
        <f t="shared" si="16"/>
        <v>102.30065272264291</v>
      </c>
      <c r="J268" s="10">
        <f t="shared" si="17"/>
        <v>105.48305506444784</v>
      </c>
      <c r="K268" s="10">
        <f t="shared" si="18"/>
        <v>102.30065272264291</v>
      </c>
      <c r="L268" s="10">
        <f t="shared" si="19"/>
        <v>105.48305506444784</v>
      </c>
    </row>
    <row r="269" spans="1:12" x14ac:dyDescent="0.3">
      <c r="A269" s="5"/>
      <c r="B269" s="6" t="s">
        <v>232</v>
      </c>
      <c r="C269" s="5"/>
      <c r="D269" s="6" t="s">
        <v>233</v>
      </c>
      <c r="E269" s="7">
        <f>+E270+E271+E272</f>
        <v>180000</v>
      </c>
      <c r="F269" s="7">
        <f>+F270+F271+F272</f>
        <v>203000</v>
      </c>
      <c r="G269" s="7">
        <f>+G270+G271+G272</f>
        <v>253000</v>
      </c>
      <c r="H269" s="7">
        <f>+H270+H271+H272</f>
        <v>253000</v>
      </c>
      <c r="I269" s="7">
        <f t="shared" si="16"/>
        <v>140.55555555555554</v>
      </c>
      <c r="J269" s="7">
        <f t="shared" si="17"/>
        <v>124.63054187192117</v>
      </c>
      <c r="K269" s="7">
        <f t="shared" si="18"/>
        <v>140.55555555555554</v>
      </c>
      <c r="L269" s="7">
        <f t="shared" si="19"/>
        <v>124.63054187192117</v>
      </c>
    </row>
    <row r="270" spans="1:12" x14ac:dyDescent="0.3">
      <c r="A270" s="8"/>
      <c r="B270" s="8"/>
      <c r="C270" s="9" t="s">
        <v>234</v>
      </c>
      <c r="D270" s="9" t="s">
        <v>235</v>
      </c>
      <c r="E270" s="10">
        <v>100000</v>
      </c>
      <c r="F270" s="10">
        <v>120000</v>
      </c>
      <c r="G270" s="10">
        <v>140000</v>
      </c>
      <c r="H270" s="10">
        <v>140000</v>
      </c>
      <c r="I270" s="10">
        <f t="shared" si="16"/>
        <v>140</v>
      </c>
      <c r="J270" s="10">
        <f t="shared" si="17"/>
        <v>116.66666666666667</v>
      </c>
      <c r="K270" s="10">
        <f t="shared" si="18"/>
        <v>140</v>
      </c>
      <c r="L270" s="10">
        <f t="shared" si="19"/>
        <v>116.66666666666667</v>
      </c>
    </row>
    <row r="271" spans="1:12" x14ac:dyDescent="0.3">
      <c r="A271" s="8"/>
      <c r="B271" s="8"/>
      <c r="C271" s="9" t="s">
        <v>236</v>
      </c>
      <c r="D271" s="9" t="s">
        <v>237</v>
      </c>
      <c r="E271" s="10">
        <v>50000</v>
      </c>
      <c r="F271" s="10">
        <v>53000</v>
      </c>
      <c r="G271" s="10">
        <v>63000</v>
      </c>
      <c r="H271" s="10">
        <v>63000</v>
      </c>
      <c r="I271" s="10">
        <f t="shared" si="16"/>
        <v>126</v>
      </c>
      <c r="J271" s="10">
        <f t="shared" si="17"/>
        <v>118.86792452830188</v>
      </c>
      <c r="K271" s="10">
        <f t="shared" si="18"/>
        <v>126</v>
      </c>
      <c r="L271" s="10">
        <f t="shared" si="19"/>
        <v>118.86792452830188</v>
      </c>
    </row>
    <row r="272" spans="1:12" x14ac:dyDescent="0.3">
      <c r="A272" s="8"/>
      <c r="B272" s="8"/>
      <c r="C272" s="9" t="s">
        <v>238</v>
      </c>
      <c r="D272" s="9" t="s">
        <v>239</v>
      </c>
      <c r="E272" s="10">
        <v>30000</v>
      </c>
      <c r="F272" s="10">
        <v>30000</v>
      </c>
      <c r="G272" s="10">
        <v>50000</v>
      </c>
      <c r="H272" s="10">
        <v>50000</v>
      </c>
      <c r="I272" s="10">
        <f t="shared" si="16"/>
        <v>166.66666666666669</v>
      </c>
      <c r="J272" s="10">
        <f t="shared" si="17"/>
        <v>166.66666666666669</v>
      </c>
      <c r="K272" s="10">
        <f t="shared" si="18"/>
        <v>166.66666666666669</v>
      </c>
      <c r="L272" s="10">
        <f t="shared" si="19"/>
        <v>166.66666666666669</v>
      </c>
    </row>
    <row r="273" spans="1:12" x14ac:dyDescent="0.3">
      <c r="A273" s="5"/>
      <c r="B273" s="6" t="s">
        <v>122</v>
      </c>
      <c r="C273" s="5"/>
      <c r="D273" s="6" t="s">
        <v>123</v>
      </c>
      <c r="E273" s="7">
        <f>+E274+E275+E276+E277+E278+E279+E280+E281+E282</f>
        <v>8004951.9499999993</v>
      </c>
      <c r="F273" s="7">
        <f>+F274+F275+F276+F277+F278+F279+F280+F281+F282</f>
        <v>8380852.0499999998</v>
      </c>
      <c r="G273" s="7">
        <f>+G274+G275+G276+G277+G278+G279+G280+G281+G282</f>
        <v>9287345</v>
      </c>
      <c r="H273" s="7">
        <f>+H274+H275+H276+H277+H278+H279+H280+H281+H282</f>
        <v>10152380</v>
      </c>
      <c r="I273" s="7">
        <f t="shared" si="16"/>
        <v>116.01999684707664</v>
      </c>
      <c r="J273" s="7">
        <f t="shared" si="17"/>
        <v>110.81623854701026</v>
      </c>
      <c r="K273" s="7">
        <f t="shared" si="18"/>
        <v>126.82624534679438</v>
      </c>
      <c r="L273" s="7">
        <f t="shared" si="19"/>
        <v>121.1378024505277</v>
      </c>
    </row>
    <row r="274" spans="1:12" x14ac:dyDescent="0.3">
      <c r="A274" s="8"/>
      <c r="B274" s="8"/>
      <c r="C274" s="9" t="s">
        <v>190</v>
      </c>
      <c r="D274" s="9" t="s">
        <v>191</v>
      </c>
      <c r="E274" s="10">
        <v>3514088.08</v>
      </c>
      <c r="F274" s="10">
        <v>3576734.57</v>
      </c>
      <c r="G274" s="10">
        <v>4060927</v>
      </c>
      <c r="H274" s="10">
        <v>4240400</v>
      </c>
      <c r="I274" s="10">
        <f t="shared" si="16"/>
        <v>115.561332202009</v>
      </c>
      <c r="J274" s="10">
        <f t="shared" si="17"/>
        <v>113.53727598522919</v>
      </c>
      <c r="K274" s="10">
        <f t="shared" si="18"/>
        <v>120.66857470459307</v>
      </c>
      <c r="L274" s="10">
        <f t="shared" si="19"/>
        <v>118.55506515821776</v>
      </c>
    </row>
    <row r="275" spans="1:12" x14ac:dyDescent="0.3">
      <c r="A275" s="8"/>
      <c r="B275" s="8"/>
      <c r="C275" s="9" t="s">
        <v>240</v>
      </c>
      <c r="D275" s="9" t="s">
        <v>241</v>
      </c>
      <c r="E275" s="10">
        <v>3235233.46</v>
      </c>
      <c r="F275" s="10">
        <v>3552869.54</v>
      </c>
      <c r="G275" s="10">
        <v>4019470</v>
      </c>
      <c r="H275" s="10">
        <v>4493870</v>
      </c>
      <c r="I275" s="10">
        <f t="shared" si="16"/>
        <v>124.2404929874829</v>
      </c>
      <c r="J275" s="10">
        <f t="shared" si="17"/>
        <v>113.1330592003668</v>
      </c>
      <c r="K275" s="10">
        <f t="shared" si="18"/>
        <v>138.90404063761136</v>
      </c>
      <c r="L275" s="10">
        <f t="shared" si="19"/>
        <v>126.48564630380432</v>
      </c>
    </row>
    <row r="276" spans="1:12" x14ac:dyDescent="0.3">
      <c r="A276" s="8"/>
      <c r="B276" s="8"/>
      <c r="C276" s="9" t="s">
        <v>242</v>
      </c>
      <c r="D276" s="9" t="s">
        <v>243</v>
      </c>
      <c r="E276" s="10">
        <v>475965.28</v>
      </c>
      <c r="F276" s="10">
        <v>499289.53</v>
      </c>
      <c r="G276" s="10">
        <v>589748</v>
      </c>
      <c r="H276" s="10">
        <v>799410</v>
      </c>
      <c r="I276" s="10">
        <f t="shared" si="16"/>
        <v>123.9056764812761</v>
      </c>
      <c r="J276" s="10">
        <f t="shared" si="17"/>
        <v>118.11743779205624</v>
      </c>
      <c r="K276" s="10">
        <f t="shared" si="18"/>
        <v>167.95552818474488</v>
      </c>
      <c r="L276" s="10">
        <f t="shared" si="19"/>
        <v>160.1095060014577</v>
      </c>
    </row>
    <row r="277" spans="1:12" x14ac:dyDescent="0.3">
      <c r="A277" s="8"/>
      <c r="B277" s="8"/>
      <c r="C277" s="9" t="s">
        <v>244</v>
      </c>
      <c r="D277" s="9" t="s">
        <v>245</v>
      </c>
      <c r="E277" s="10">
        <v>210000</v>
      </c>
      <c r="F277" s="10">
        <v>210000</v>
      </c>
      <c r="G277" s="10">
        <v>210000</v>
      </c>
      <c r="H277" s="10">
        <v>210000</v>
      </c>
      <c r="I277" s="10">
        <f t="shared" si="16"/>
        <v>100</v>
      </c>
      <c r="J277" s="10">
        <f t="shared" si="17"/>
        <v>100</v>
      </c>
      <c r="K277" s="10">
        <f t="shared" si="18"/>
        <v>100</v>
      </c>
      <c r="L277" s="10">
        <f t="shared" si="19"/>
        <v>100</v>
      </c>
    </row>
    <row r="278" spans="1:12" x14ac:dyDescent="0.3">
      <c r="A278" s="8"/>
      <c r="B278" s="8"/>
      <c r="C278" s="9" t="s">
        <v>246</v>
      </c>
      <c r="D278" s="9" t="s">
        <v>247</v>
      </c>
      <c r="E278" s="10">
        <v>200000</v>
      </c>
      <c r="F278" s="10">
        <v>170000</v>
      </c>
      <c r="G278" s="10">
        <v>0</v>
      </c>
      <c r="H278" s="10">
        <v>0</v>
      </c>
      <c r="I278" s="10">
        <f t="shared" si="16"/>
        <v>0</v>
      </c>
      <c r="J278" s="10">
        <f t="shared" si="17"/>
        <v>0</v>
      </c>
      <c r="K278" s="10">
        <f t="shared" si="18"/>
        <v>0</v>
      </c>
      <c r="L278" s="10">
        <f t="shared" si="19"/>
        <v>0</v>
      </c>
    </row>
    <row r="279" spans="1:12" x14ac:dyDescent="0.3">
      <c r="A279" s="8"/>
      <c r="B279" s="8"/>
      <c r="C279" s="9" t="s">
        <v>248</v>
      </c>
      <c r="D279" s="9" t="s">
        <v>249</v>
      </c>
      <c r="E279" s="10">
        <v>338665.06</v>
      </c>
      <c r="F279" s="10">
        <v>358304.07</v>
      </c>
      <c r="G279" s="10">
        <v>391200</v>
      </c>
      <c r="H279" s="10">
        <v>398700</v>
      </c>
      <c r="I279" s="10">
        <f t="shared" si="16"/>
        <v>115.51235902516781</v>
      </c>
      <c r="J279" s="10">
        <f t="shared" si="17"/>
        <v>109.18100930307601</v>
      </c>
      <c r="K279" s="10">
        <f t="shared" si="18"/>
        <v>117.72693646046628</v>
      </c>
      <c r="L279" s="10">
        <f t="shared" si="19"/>
        <v>111.27420349983743</v>
      </c>
    </row>
    <row r="280" spans="1:12" x14ac:dyDescent="0.3">
      <c r="A280" s="8"/>
      <c r="B280" s="8"/>
      <c r="C280" s="9" t="s">
        <v>202</v>
      </c>
      <c r="D280" s="9" t="s">
        <v>203</v>
      </c>
      <c r="E280" s="10">
        <v>6500</v>
      </c>
      <c r="F280" s="10">
        <v>0</v>
      </c>
      <c r="G280" s="10">
        <v>0</v>
      </c>
      <c r="H280" s="10">
        <v>0</v>
      </c>
      <c r="I280" s="10">
        <f t="shared" si="16"/>
        <v>0</v>
      </c>
      <c r="J280" s="10" t="str">
        <f t="shared" si="17"/>
        <v>-</v>
      </c>
      <c r="K280" s="10">
        <f t="shared" si="18"/>
        <v>0</v>
      </c>
      <c r="L280" s="10" t="str">
        <f t="shared" si="19"/>
        <v>-</v>
      </c>
    </row>
    <row r="281" spans="1:12" x14ac:dyDescent="0.3">
      <c r="A281" s="8"/>
      <c r="B281" s="8"/>
      <c r="C281" s="9" t="s">
        <v>220</v>
      </c>
      <c r="D281" s="9" t="s">
        <v>221</v>
      </c>
      <c r="E281" s="10">
        <v>20029.349999999999</v>
      </c>
      <c r="F281" s="10">
        <v>13654.34</v>
      </c>
      <c r="G281" s="10">
        <v>16000</v>
      </c>
      <c r="H281" s="10">
        <v>10000</v>
      </c>
      <c r="I281" s="10">
        <f t="shared" si="16"/>
        <v>79.882772032042979</v>
      </c>
      <c r="J281" s="10">
        <f t="shared" si="17"/>
        <v>117.17886034769897</v>
      </c>
      <c r="K281" s="10">
        <f t="shared" si="18"/>
        <v>49.92673252002686</v>
      </c>
      <c r="L281" s="10">
        <f t="shared" si="19"/>
        <v>73.236787717311856</v>
      </c>
    </row>
    <row r="282" spans="1:12" x14ac:dyDescent="0.3">
      <c r="A282" s="8"/>
      <c r="B282" s="8"/>
      <c r="C282" s="9" t="s">
        <v>226</v>
      </c>
      <c r="D282" s="9" t="s">
        <v>227</v>
      </c>
      <c r="E282" s="10">
        <v>4470.72</v>
      </c>
      <c r="F282" s="10">
        <v>0</v>
      </c>
      <c r="G282" s="10">
        <v>0</v>
      </c>
      <c r="H282" s="10">
        <v>0</v>
      </c>
      <c r="I282" s="10">
        <f t="shared" si="16"/>
        <v>0</v>
      </c>
      <c r="J282" s="10" t="str">
        <f t="shared" si="17"/>
        <v>-</v>
      </c>
      <c r="K282" s="10">
        <f t="shared" si="18"/>
        <v>0</v>
      </c>
      <c r="L282" s="10" t="str">
        <f t="shared" si="19"/>
        <v>-</v>
      </c>
    </row>
    <row r="283" spans="1:12" x14ac:dyDescent="0.3">
      <c r="A283" s="5"/>
      <c r="B283" s="6" t="s">
        <v>250</v>
      </c>
      <c r="C283" s="5"/>
      <c r="D283" s="6" t="s">
        <v>251</v>
      </c>
      <c r="E283" s="7">
        <f>+E284</f>
        <v>0</v>
      </c>
      <c r="F283" s="7">
        <f>+F284</f>
        <v>53034.8</v>
      </c>
      <c r="G283" s="7">
        <f>+G284</f>
        <v>30000</v>
      </c>
      <c r="H283" s="7">
        <f>+H284</f>
        <v>20000</v>
      </c>
      <c r="I283" s="7" t="str">
        <f t="shared" si="16"/>
        <v>-</v>
      </c>
      <c r="J283" s="7">
        <f t="shared" si="17"/>
        <v>56.566631721058627</v>
      </c>
      <c r="K283" s="7" t="str">
        <f t="shared" si="18"/>
        <v>-</v>
      </c>
      <c r="L283" s="7">
        <f t="shared" si="19"/>
        <v>37.711087814039082</v>
      </c>
    </row>
    <row r="284" spans="1:12" x14ac:dyDescent="0.3">
      <c r="A284" s="8"/>
      <c r="B284" s="8"/>
      <c r="C284" s="9" t="s">
        <v>204</v>
      </c>
      <c r="D284" s="9" t="s">
        <v>205</v>
      </c>
      <c r="E284" s="10">
        <v>0</v>
      </c>
      <c r="F284" s="10">
        <v>53034.8</v>
      </c>
      <c r="G284" s="10">
        <v>30000</v>
      </c>
      <c r="H284" s="10">
        <v>20000</v>
      </c>
      <c r="I284" s="10" t="str">
        <f t="shared" si="16"/>
        <v>-</v>
      </c>
      <c r="J284" s="10">
        <f t="shared" si="17"/>
        <v>56.566631721058627</v>
      </c>
      <c r="K284" s="10" t="str">
        <f t="shared" si="18"/>
        <v>-</v>
      </c>
      <c r="L284" s="10">
        <f t="shared" si="19"/>
        <v>37.711087814039082</v>
      </c>
    </row>
    <row r="285" spans="1:12" x14ac:dyDescent="0.3">
      <c r="A285" s="5"/>
      <c r="B285" s="6" t="s">
        <v>252</v>
      </c>
      <c r="C285" s="5"/>
      <c r="D285" s="6" t="s">
        <v>253</v>
      </c>
      <c r="E285" s="7">
        <f>+E286</f>
        <v>6240.88</v>
      </c>
      <c r="F285" s="7">
        <f>+F286</f>
        <v>5020.21</v>
      </c>
      <c r="G285" s="7">
        <f>+G286</f>
        <v>14000</v>
      </c>
      <c r="H285" s="7">
        <f>+H286</f>
        <v>14000</v>
      </c>
      <c r="I285" s="7">
        <f t="shared" si="16"/>
        <v>224.32733845226954</v>
      </c>
      <c r="J285" s="7">
        <f t="shared" si="17"/>
        <v>278.87279615792966</v>
      </c>
      <c r="K285" s="7">
        <f t="shared" si="18"/>
        <v>224.32733845226954</v>
      </c>
      <c r="L285" s="7">
        <f t="shared" si="19"/>
        <v>278.87279615792966</v>
      </c>
    </row>
    <row r="286" spans="1:12" x14ac:dyDescent="0.3">
      <c r="A286" s="8"/>
      <c r="B286" s="8"/>
      <c r="C286" s="9" t="s">
        <v>196</v>
      </c>
      <c r="D286" s="9" t="s">
        <v>197</v>
      </c>
      <c r="E286" s="10">
        <v>6240.88</v>
      </c>
      <c r="F286" s="10">
        <v>5020.21</v>
      </c>
      <c r="G286" s="10">
        <v>14000</v>
      </c>
      <c r="H286" s="10">
        <v>14000</v>
      </c>
      <c r="I286" s="10">
        <f t="shared" si="16"/>
        <v>224.32733845226954</v>
      </c>
      <c r="J286" s="10">
        <f t="shared" si="17"/>
        <v>278.87279615792966</v>
      </c>
      <c r="K286" s="10">
        <f t="shared" si="18"/>
        <v>224.32733845226954</v>
      </c>
      <c r="L286" s="10">
        <f t="shared" si="19"/>
        <v>278.87279615792966</v>
      </c>
    </row>
    <row r="287" spans="1:12" x14ac:dyDescent="0.3">
      <c r="A287" s="5"/>
      <c r="B287" s="6" t="s">
        <v>254</v>
      </c>
      <c r="C287" s="5"/>
      <c r="D287" s="6" t="s">
        <v>255</v>
      </c>
      <c r="E287" s="7">
        <f>+E288+E289</f>
        <v>153500</v>
      </c>
      <c r="F287" s="7">
        <f>+F288+F289</f>
        <v>153500</v>
      </c>
      <c r="G287" s="7">
        <f>+G288+G289</f>
        <v>203500</v>
      </c>
      <c r="H287" s="7">
        <f>+H288+H289</f>
        <v>203500</v>
      </c>
      <c r="I287" s="7">
        <f t="shared" si="16"/>
        <v>132.57328990228012</v>
      </c>
      <c r="J287" s="7">
        <f t="shared" si="17"/>
        <v>132.57328990228012</v>
      </c>
      <c r="K287" s="7">
        <f t="shared" si="18"/>
        <v>132.57328990228012</v>
      </c>
      <c r="L287" s="7">
        <f t="shared" si="19"/>
        <v>132.57328990228012</v>
      </c>
    </row>
    <row r="288" spans="1:12" x14ac:dyDescent="0.3">
      <c r="A288" s="8"/>
      <c r="B288" s="8"/>
      <c r="C288" s="9" t="s">
        <v>256</v>
      </c>
      <c r="D288" s="9" t="s">
        <v>257</v>
      </c>
      <c r="E288" s="10">
        <v>3500</v>
      </c>
      <c r="F288" s="10">
        <v>3500</v>
      </c>
      <c r="G288" s="10">
        <v>3500</v>
      </c>
      <c r="H288" s="10">
        <v>3500</v>
      </c>
      <c r="I288" s="10">
        <f t="shared" si="16"/>
        <v>100</v>
      </c>
      <c r="J288" s="10">
        <f t="shared" si="17"/>
        <v>100</v>
      </c>
      <c r="K288" s="10">
        <f t="shared" si="18"/>
        <v>100</v>
      </c>
      <c r="L288" s="10">
        <f t="shared" si="19"/>
        <v>100</v>
      </c>
    </row>
    <row r="289" spans="1:12" x14ac:dyDescent="0.3">
      <c r="A289" s="8"/>
      <c r="B289" s="8"/>
      <c r="C289" s="9" t="s">
        <v>258</v>
      </c>
      <c r="D289" s="9" t="s">
        <v>259</v>
      </c>
      <c r="E289" s="10">
        <v>150000</v>
      </c>
      <c r="F289" s="10">
        <v>150000</v>
      </c>
      <c r="G289" s="10">
        <v>200000</v>
      </c>
      <c r="H289" s="10">
        <v>200000</v>
      </c>
      <c r="I289" s="10">
        <f t="shared" si="16"/>
        <v>133.33333333333331</v>
      </c>
      <c r="J289" s="10">
        <f t="shared" si="17"/>
        <v>133.33333333333331</v>
      </c>
      <c r="K289" s="10">
        <f t="shared" si="18"/>
        <v>133.33333333333331</v>
      </c>
      <c r="L289" s="10">
        <f t="shared" si="19"/>
        <v>133.33333333333331</v>
      </c>
    </row>
    <row r="290" spans="1:12" x14ac:dyDescent="0.3">
      <c r="A290" s="2" t="s">
        <v>260</v>
      </c>
      <c r="B290" s="3"/>
      <c r="C290" s="3"/>
      <c r="D290" s="2" t="s">
        <v>261</v>
      </c>
      <c r="E290" s="4">
        <f>+E291+E297+E300+E303+E306+E308+E311+E318+E320+E323+E325+E327+E344+E365+E393+E398</f>
        <v>38073469.049999997</v>
      </c>
      <c r="F290" s="4">
        <f>+F291+F297+F300+F303+F306+F308+F311+F318+F320+F323+F325+F327+F344+F365+F393+F398</f>
        <v>40091080.960000008</v>
      </c>
      <c r="G290" s="4">
        <f>+G291+G297+G300+G303+G306+G308+G311+G318+G320+G323+G325+G327+G344+G365+G393+G398</f>
        <v>42891600</v>
      </c>
      <c r="H290" s="4">
        <f>+H291+H297+H300+H303+H306+H308+H311+H318+H320+H323+H325+H327+H344+H365+H393+H398</f>
        <v>42156600</v>
      </c>
      <c r="I290" s="4">
        <f t="shared" si="16"/>
        <v>112.65482518462552</v>
      </c>
      <c r="J290" s="4">
        <f t="shared" si="17"/>
        <v>106.98539169546002</v>
      </c>
      <c r="K290" s="4">
        <f t="shared" si="18"/>
        <v>110.72434703713978</v>
      </c>
      <c r="L290" s="4">
        <f t="shared" si="19"/>
        <v>105.15206622156387</v>
      </c>
    </row>
    <row r="291" spans="1:12" x14ac:dyDescent="0.3">
      <c r="A291" s="5"/>
      <c r="B291" s="6" t="s">
        <v>10</v>
      </c>
      <c r="C291" s="5"/>
      <c r="D291" s="6" t="s">
        <v>11</v>
      </c>
      <c r="E291" s="7">
        <f>+E292+E293+E294+E295+E296</f>
        <v>16719.68</v>
      </c>
      <c r="F291" s="7">
        <f>+F292+F293+F294+F295+F296</f>
        <v>16455.719999999998</v>
      </c>
      <c r="G291" s="7">
        <f>+G292+G293+G294+G295+G296</f>
        <v>22000</v>
      </c>
      <c r="H291" s="7">
        <f>+H292+H293+H294+H295+H296</f>
        <v>21000</v>
      </c>
      <c r="I291" s="7">
        <f t="shared" si="16"/>
        <v>131.58146567398418</v>
      </c>
      <c r="J291" s="7">
        <f t="shared" si="17"/>
        <v>133.69211435294235</v>
      </c>
      <c r="K291" s="7">
        <f t="shared" si="18"/>
        <v>125.60048996153037</v>
      </c>
      <c r="L291" s="7">
        <f t="shared" si="19"/>
        <v>127.61520006417224</v>
      </c>
    </row>
    <row r="292" spans="1:12" x14ac:dyDescent="0.3">
      <c r="A292" s="8"/>
      <c r="B292" s="8"/>
      <c r="C292" s="9" t="s">
        <v>262</v>
      </c>
      <c r="D292" s="9" t="s">
        <v>263</v>
      </c>
      <c r="E292" s="10">
        <v>9701.11</v>
      </c>
      <c r="F292" s="10">
        <v>7874.74</v>
      </c>
      <c r="G292" s="10">
        <v>10100</v>
      </c>
      <c r="H292" s="10">
        <v>10100</v>
      </c>
      <c r="I292" s="10">
        <f t="shared" si="16"/>
        <v>104.11179751595436</v>
      </c>
      <c r="J292" s="10">
        <f t="shared" si="17"/>
        <v>128.25820281050548</v>
      </c>
      <c r="K292" s="10">
        <f t="shared" si="18"/>
        <v>104.11179751595436</v>
      </c>
      <c r="L292" s="10">
        <f t="shared" si="19"/>
        <v>128.25820281050548</v>
      </c>
    </row>
    <row r="293" spans="1:12" x14ac:dyDescent="0.3">
      <c r="A293" s="8"/>
      <c r="B293" s="8"/>
      <c r="C293" s="9" t="s">
        <v>264</v>
      </c>
      <c r="D293" s="9" t="s">
        <v>265</v>
      </c>
      <c r="E293" s="10">
        <v>0</v>
      </c>
      <c r="F293" s="10">
        <v>0</v>
      </c>
      <c r="G293" s="10">
        <v>100</v>
      </c>
      <c r="H293" s="10">
        <v>100</v>
      </c>
      <c r="I293" s="10" t="str">
        <f t="shared" si="16"/>
        <v>-</v>
      </c>
      <c r="J293" s="10" t="str">
        <f t="shared" si="17"/>
        <v>-</v>
      </c>
      <c r="K293" s="10" t="str">
        <f t="shared" si="18"/>
        <v>-</v>
      </c>
      <c r="L293" s="10" t="str">
        <f t="shared" si="19"/>
        <v>-</v>
      </c>
    </row>
    <row r="294" spans="1:12" x14ac:dyDescent="0.3">
      <c r="A294" s="8"/>
      <c r="B294" s="8"/>
      <c r="C294" s="9" t="s">
        <v>266</v>
      </c>
      <c r="D294" s="9" t="s">
        <v>267</v>
      </c>
      <c r="E294" s="10">
        <v>677.77</v>
      </c>
      <c r="F294" s="10">
        <v>2143.56</v>
      </c>
      <c r="G294" s="10">
        <v>3500</v>
      </c>
      <c r="H294" s="10">
        <v>3500</v>
      </c>
      <c r="I294" s="10">
        <f t="shared" si="16"/>
        <v>516.39936851734365</v>
      </c>
      <c r="J294" s="10">
        <f t="shared" si="17"/>
        <v>163.27977756629159</v>
      </c>
      <c r="K294" s="10">
        <f t="shared" si="18"/>
        <v>516.39936851734365</v>
      </c>
      <c r="L294" s="10">
        <f t="shared" si="19"/>
        <v>163.27977756629159</v>
      </c>
    </row>
    <row r="295" spans="1:12" x14ac:dyDescent="0.3">
      <c r="A295" s="8"/>
      <c r="B295" s="8"/>
      <c r="C295" s="9" t="s">
        <v>268</v>
      </c>
      <c r="D295" s="9" t="s">
        <v>269</v>
      </c>
      <c r="E295" s="10">
        <v>5856</v>
      </c>
      <c r="F295" s="10">
        <v>5952.62</v>
      </c>
      <c r="G295" s="10">
        <v>7700</v>
      </c>
      <c r="H295" s="10">
        <v>6700</v>
      </c>
      <c r="I295" s="10">
        <f t="shared" si="16"/>
        <v>131.48907103825135</v>
      </c>
      <c r="J295" s="10">
        <f t="shared" si="17"/>
        <v>129.35480511102674</v>
      </c>
      <c r="K295" s="10">
        <f t="shared" si="18"/>
        <v>114.41256830601093</v>
      </c>
      <c r="L295" s="10">
        <f t="shared" si="19"/>
        <v>112.55547977193237</v>
      </c>
    </row>
    <row r="296" spans="1:12" x14ac:dyDescent="0.3">
      <c r="A296" s="8"/>
      <c r="B296" s="8"/>
      <c r="C296" s="9" t="s">
        <v>270</v>
      </c>
      <c r="D296" s="9" t="s">
        <v>271</v>
      </c>
      <c r="E296" s="10">
        <v>484.8</v>
      </c>
      <c r="F296" s="10">
        <v>484.8</v>
      </c>
      <c r="G296" s="10">
        <v>600</v>
      </c>
      <c r="H296" s="10">
        <v>600</v>
      </c>
      <c r="I296" s="10">
        <f t="shared" si="16"/>
        <v>123.76237623762376</v>
      </c>
      <c r="J296" s="10">
        <f t="shared" si="17"/>
        <v>123.76237623762376</v>
      </c>
      <c r="K296" s="10">
        <f t="shared" si="18"/>
        <v>123.76237623762376</v>
      </c>
      <c r="L296" s="10">
        <f t="shared" si="19"/>
        <v>123.76237623762376</v>
      </c>
    </row>
    <row r="297" spans="1:12" x14ac:dyDescent="0.3">
      <c r="A297" s="5"/>
      <c r="B297" s="6" t="s">
        <v>41</v>
      </c>
      <c r="C297" s="5"/>
      <c r="D297" s="6" t="s">
        <v>42</v>
      </c>
      <c r="E297" s="7">
        <f>+E298+E299</f>
        <v>716.53</v>
      </c>
      <c r="F297" s="7">
        <f>+F298+F299</f>
        <v>2154.65</v>
      </c>
      <c r="G297" s="7">
        <f>+G298+G299</f>
        <v>3000</v>
      </c>
      <c r="H297" s="7">
        <f>+H298+H299</f>
        <v>3000</v>
      </c>
      <c r="I297" s="7">
        <f t="shared" si="16"/>
        <v>418.68449332198236</v>
      </c>
      <c r="J297" s="7">
        <f t="shared" si="17"/>
        <v>139.23375026106328</v>
      </c>
      <c r="K297" s="7">
        <f t="shared" si="18"/>
        <v>418.68449332198236</v>
      </c>
      <c r="L297" s="7">
        <f t="shared" si="19"/>
        <v>139.23375026106328</v>
      </c>
    </row>
    <row r="298" spans="1:12" x14ac:dyDescent="0.3">
      <c r="A298" s="8"/>
      <c r="B298" s="8"/>
      <c r="C298" s="9" t="s">
        <v>262</v>
      </c>
      <c r="D298" s="9" t="s">
        <v>263</v>
      </c>
      <c r="E298" s="10">
        <v>716.53</v>
      </c>
      <c r="F298" s="10">
        <v>2154.65</v>
      </c>
      <c r="G298" s="10">
        <v>2000</v>
      </c>
      <c r="H298" s="10">
        <v>2000</v>
      </c>
      <c r="I298" s="10">
        <f t="shared" si="16"/>
        <v>279.12299554798824</v>
      </c>
      <c r="J298" s="10">
        <f t="shared" si="17"/>
        <v>92.82250017404219</v>
      </c>
      <c r="K298" s="10">
        <f t="shared" si="18"/>
        <v>279.12299554798824</v>
      </c>
      <c r="L298" s="10">
        <f t="shared" si="19"/>
        <v>92.82250017404219</v>
      </c>
    </row>
    <row r="299" spans="1:12" x14ac:dyDescent="0.3">
      <c r="A299" s="8"/>
      <c r="B299" s="8"/>
      <c r="C299" s="9" t="s">
        <v>266</v>
      </c>
      <c r="D299" s="9" t="s">
        <v>267</v>
      </c>
      <c r="E299" s="10">
        <v>0</v>
      </c>
      <c r="F299" s="10">
        <v>0</v>
      </c>
      <c r="G299" s="10">
        <v>1000</v>
      </c>
      <c r="H299" s="10">
        <v>1000</v>
      </c>
      <c r="I299" s="10" t="str">
        <f t="shared" si="16"/>
        <v>-</v>
      </c>
      <c r="J299" s="10" t="str">
        <f t="shared" si="17"/>
        <v>-</v>
      </c>
      <c r="K299" s="10" t="str">
        <f t="shared" si="18"/>
        <v>-</v>
      </c>
      <c r="L299" s="10" t="str">
        <f t="shared" si="19"/>
        <v>-</v>
      </c>
    </row>
    <row r="300" spans="1:12" x14ac:dyDescent="0.3">
      <c r="A300" s="5"/>
      <c r="B300" s="6" t="s">
        <v>45</v>
      </c>
      <c r="C300" s="5"/>
      <c r="D300" s="6" t="s">
        <v>46</v>
      </c>
      <c r="E300" s="7">
        <f>+E301+E302</f>
        <v>3058.48</v>
      </c>
      <c r="F300" s="7">
        <f>+F301+F302</f>
        <v>2255.66</v>
      </c>
      <c r="G300" s="7">
        <f>+G301+G302</f>
        <v>5500</v>
      </c>
      <c r="H300" s="7">
        <f>+H301+H302</f>
        <v>5500</v>
      </c>
      <c r="I300" s="7">
        <f t="shared" si="16"/>
        <v>179.82788836284692</v>
      </c>
      <c r="J300" s="7">
        <f t="shared" si="17"/>
        <v>243.83107383204919</v>
      </c>
      <c r="K300" s="7">
        <f t="shared" si="18"/>
        <v>179.82788836284692</v>
      </c>
      <c r="L300" s="7">
        <f t="shared" si="19"/>
        <v>243.83107383204919</v>
      </c>
    </row>
    <row r="301" spans="1:12" x14ac:dyDescent="0.3">
      <c r="A301" s="8"/>
      <c r="B301" s="8"/>
      <c r="C301" s="9" t="s">
        <v>272</v>
      </c>
      <c r="D301" s="9" t="s">
        <v>273</v>
      </c>
      <c r="E301" s="10">
        <v>2888.51</v>
      </c>
      <c r="F301" s="10">
        <v>2074.06</v>
      </c>
      <c r="G301" s="10">
        <v>5100</v>
      </c>
      <c r="H301" s="10">
        <v>5100</v>
      </c>
      <c r="I301" s="10">
        <f t="shared" si="16"/>
        <v>176.56161827378128</v>
      </c>
      <c r="J301" s="10">
        <f t="shared" si="17"/>
        <v>245.89452571285304</v>
      </c>
      <c r="K301" s="10">
        <f t="shared" si="18"/>
        <v>176.56161827378128</v>
      </c>
      <c r="L301" s="10">
        <f t="shared" si="19"/>
        <v>245.89452571285304</v>
      </c>
    </row>
    <row r="302" spans="1:12" x14ac:dyDescent="0.3">
      <c r="A302" s="8"/>
      <c r="B302" s="8"/>
      <c r="C302" s="9" t="s">
        <v>266</v>
      </c>
      <c r="D302" s="9" t="s">
        <v>267</v>
      </c>
      <c r="E302" s="10">
        <v>169.97</v>
      </c>
      <c r="F302" s="10">
        <v>181.6</v>
      </c>
      <c r="G302" s="10">
        <v>400</v>
      </c>
      <c r="H302" s="10">
        <v>400</v>
      </c>
      <c r="I302" s="10">
        <f t="shared" si="16"/>
        <v>235.33564746720009</v>
      </c>
      <c r="J302" s="10">
        <f t="shared" si="17"/>
        <v>220.26431718061676</v>
      </c>
      <c r="K302" s="10">
        <f t="shared" si="18"/>
        <v>235.33564746720009</v>
      </c>
      <c r="L302" s="10">
        <f t="shared" si="19"/>
        <v>220.26431718061676</v>
      </c>
    </row>
    <row r="303" spans="1:12" x14ac:dyDescent="0.3">
      <c r="A303" s="5"/>
      <c r="B303" s="6" t="s">
        <v>118</v>
      </c>
      <c r="C303" s="5"/>
      <c r="D303" s="6" t="s">
        <v>119</v>
      </c>
      <c r="E303" s="7">
        <f>+E304+E305</f>
        <v>0</v>
      </c>
      <c r="F303" s="7">
        <f>+F304+F305</f>
        <v>0</v>
      </c>
      <c r="G303" s="7">
        <f>+G304+G305</f>
        <v>363</v>
      </c>
      <c r="H303" s="7">
        <f>+H304+H305</f>
        <v>363</v>
      </c>
      <c r="I303" s="7" t="str">
        <f t="shared" si="16"/>
        <v>-</v>
      </c>
      <c r="J303" s="7" t="str">
        <f t="shared" si="17"/>
        <v>-</v>
      </c>
      <c r="K303" s="7" t="str">
        <f t="shared" si="18"/>
        <v>-</v>
      </c>
      <c r="L303" s="7" t="str">
        <f t="shared" si="19"/>
        <v>-</v>
      </c>
    </row>
    <row r="304" spans="1:12" x14ac:dyDescent="0.3">
      <c r="A304" s="8"/>
      <c r="B304" s="8"/>
      <c r="C304" s="9" t="s">
        <v>266</v>
      </c>
      <c r="D304" s="9" t="s">
        <v>267</v>
      </c>
      <c r="E304" s="10">
        <v>0</v>
      </c>
      <c r="F304" s="10">
        <v>0</v>
      </c>
      <c r="G304" s="10">
        <v>300</v>
      </c>
      <c r="H304" s="10">
        <v>300</v>
      </c>
      <c r="I304" s="10" t="str">
        <f t="shared" si="16"/>
        <v>-</v>
      </c>
      <c r="J304" s="10" t="str">
        <f t="shared" si="17"/>
        <v>-</v>
      </c>
      <c r="K304" s="10" t="str">
        <f t="shared" si="18"/>
        <v>-</v>
      </c>
      <c r="L304" s="10" t="str">
        <f t="shared" si="19"/>
        <v>-</v>
      </c>
    </row>
    <row r="305" spans="1:12" x14ac:dyDescent="0.3">
      <c r="A305" s="8"/>
      <c r="B305" s="8"/>
      <c r="C305" s="9" t="s">
        <v>268</v>
      </c>
      <c r="D305" s="9" t="s">
        <v>269</v>
      </c>
      <c r="E305" s="10">
        <v>0</v>
      </c>
      <c r="F305" s="10">
        <v>0</v>
      </c>
      <c r="G305" s="10">
        <v>63</v>
      </c>
      <c r="H305" s="10">
        <v>63</v>
      </c>
      <c r="I305" s="10" t="str">
        <f t="shared" si="16"/>
        <v>-</v>
      </c>
      <c r="J305" s="10" t="str">
        <f t="shared" si="17"/>
        <v>-</v>
      </c>
      <c r="K305" s="10" t="str">
        <f t="shared" si="18"/>
        <v>-</v>
      </c>
      <c r="L305" s="10" t="str">
        <f t="shared" si="19"/>
        <v>-</v>
      </c>
    </row>
    <row r="306" spans="1:12" x14ac:dyDescent="0.3">
      <c r="A306" s="5"/>
      <c r="B306" s="6" t="s">
        <v>51</v>
      </c>
      <c r="C306" s="5"/>
      <c r="D306" s="6" t="s">
        <v>52</v>
      </c>
      <c r="E306" s="7">
        <f>+E307</f>
        <v>234.24</v>
      </c>
      <c r="F306" s="7">
        <f>+F307</f>
        <v>292.8</v>
      </c>
      <c r="G306" s="7">
        <f>+G307</f>
        <v>300</v>
      </c>
      <c r="H306" s="7">
        <f>+H307</f>
        <v>300</v>
      </c>
      <c r="I306" s="7">
        <f t="shared" si="16"/>
        <v>128.07377049180326</v>
      </c>
      <c r="J306" s="7">
        <f t="shared" si="17"/>
        <v>102.45901639344261</v>
      </c>
      <c r="K306" s="7">
        <f t="shared" si="18"/>
        <v>128.07377049180326</v>
      </c>
      <c r="L306" s="7">
        <f t="shared" si="19"/>
        <v>102.45901639344261</v>
      </c>
    </row>
    <row r="307" spans="1:12" x14ac:dyDescent="0.3">
      <c r="A307" s="8"/>
      <c r="B307" s="8"/>
      <c r="C307" s="9" t="s">
        <v>268</v>
      </c>
      <c r="D307" s="9" t="s">
        <v>269</v>
      </c>
      <c r="E307" s="10">
        <v>234.24</v>
      </c>
      <c r="F307" s="10">
        <v>292.8</v>
      </c>
      <c r="G307" s="10">
        <v>300</v>
      </c>
      <c r="H307" s="10">
        <v>300</v>
      </c>
      <c r="I307" s="10">
        <f t="shared" si="16"/>
        <v>128.07377049180326</v>
      </c>
      <c r="J307" s="10">
        <f t="shared" si="17"/>
        <v>102.45901639344261</v>
      </c>
      <c r="K307" s="10">
        <f t="shared" si="18"/>
        <v>128.07377049180326</v>
      </c>
      <c r="L307" s="10">
        <f t="shared" si="19"/>
        <v>102.45901639344261</v>
      </c>
    </row>
    <row r="308" spans="1:12" x14ac:dyDescent="0.3">
      <c r="A308" s="5"/>
      <c r="B308" s="6" t="s">
        <v>53</v>
      </c>
      <c r="C308" s="5"/>
      <c r="D308" s="6" t="s">
        <v>54</v>
      </c>
      <c r="E308" s="7">
        <f>+E309+E310</f>
        <v>10684.4</v>
      </c>
      <c r="F308" s="7">
        <f>+F309+F310</f>
        <v>10694.4</v>
      </c>
      <c r="G308" s="7">
        <f>+G309+G310</f>
        <v>12437</v>
      </c>
      <c r="H308" s="7">
        <f>+H309+H310</f>
        <v>12437</v>
      </c>
      <c r="I308" s="7">
        <f t="shared" si="16"/>
        <v>116.40335442327132</v>
      </c>
      <c r="J308" s="7">
        <f t="shared" si="17"/>
        <v>116.29450927588272</v>
      </c>
      <c r="K308" s="7">
        <f t="shared" si="18"/>
        <v>116.40335442327132</v>
      </c>
      <c r="L308" s="7">
        <f t="shared" si="19"/>
        <v>116.29450927588272</v>
      </c>
    </row>
    <row r="309" spans="1:12" x14ac:dyDescent="0.3">
      <c r="A309" s="8"/>
      <c r="B309" s="8"/>
      <c r="C309" s="9" t="s">
        <v>262</v>
      </c>
      <c r="D309" s="9" t="s">
        <v>263</v>
      </c>
      <c r="E309" s="10">
        <v>389.6</v>
      </c>
      <c r="F309" s="10">
        <v>399.6</v>
      </c>
      <c r="G309" s="10">
        <v>500</v>
      </c>
      <c r="H309" s="10">
        <v>500</v>
      </c>
      <c r="I309" s="10">
        <f t="shared" si="16"/>
        <v>128.33675564681724</v>
      </c>
      <c r="J309" s="10">
        <f t="shared" si="17"/>
        <v>125.12512512512512</v>
      </c>
      <c r="K309" s="10">
        <f t="shared" si="18"/>
        <v>128.33675564681724</v>
      </c>
      <c r="L309" s="10">
        <f t="shared" si="19"/>
        <v>125.12512512512512</v>
      </c>
    </row>
    <row r="310" spans="1:12" x14ac:dyDescent="0.3">
      <c r="A310" s="8"/>
      <c r="B310" s="8"/>
      <c r="C310" s="9" t="s">
        <v>268</v>
      </c>
      <c r="D310" s="9" t="s">
        <v>269</v>
      </c>
      <c r="E310" s="10">
        <v>10294.799999999999</v>
      </c>
      <c r="F310" s="10">
        <v>10294.799999999999</v>
      </c>
      <c r="G310" s="10">
        <v>11937</v>
      </c>
      <c r="H310" s="10">
        <v>11937</v>
      </c>
      <c r="I310" s="10">
        <f t="shared" si="16"/>
        <v>115.95174262734585</v>
      </c>
      <c r="J310" s="10">
        <f t="shared" si="17"/>
        <v>115.95174262734585</v>
      </c>
      <c r="K310" s="10">
        <f t="shared" si="18"/>
        <v>115.95174262734585</v>
      </c>
      <c r="L310" s="10">
        <f t="shared" si="19"/>
        <v>115.95174262734585</v>
      </c>
    </row>
    <row r="311" spans="1:12" x14ac:dyDescent="0.3">
      <c r="A311" s="5"/>
      <c r="B311" s="6" t="s">
        <v>55</v>
      </c>
      <c r="C311" s="5"/>
      <c r="D311" s="6" t="s">
        <v>56</v>
      </c>
      <c r="E311" s="7">
        <f>+E312+E313+E314+E315+E316+E317</f>
        <v>7667.25</v>
      </c>
      <c r="F311" s="7">
        <f>+F312+F313+F314+F315+F316+F317</f>
        <v>49349.64</v>
      </c>
      <c r="G311" s="7">
        <f>+G312+G313+G314+G315+G316+G317</f>
        <v>13557</v>
      </c>
      <c r="H311" s="7">
        <f>+H312+H313+H314+H315+H316+H317</f>
        <v>8937</v>
      </c>
      <c r="I311" s="7">
        <f t="shared" si="16"/>
        <v>176.81698131663893</v>
      </c>
      <c r="J311" s="7">
        <f t="shared" si="17"/>
        <v>27.471325018784331</v>
      </c>
      <c r="K311" s="7">
        <f t="shared" si="18"/>
        <v>116.56069646874694</v>
      </c>
      <c r="L311" s="7">
        <f t="shared" si="19"/>
        <v>18.109554598574579</v>
      </c>
    </row>
    <row r="312" spans="1:12" x14ac:dyDescent="0.3">
      <c r="A312" s="8"/>
      <c r="B312" s="8"/>
      <c r="C312" s="9" t="s">
        <v>274</v>
      </c>
      <c r="D312" s="9" t="s">
        <v>275</v>
      </c>
      <c r="E312" s="10">
        <v>0</v>
      </c>
      <c r="F312" s="10">
        <v>41769.47</v>
      </c>
      <c r="G312" s="10">
        <v>4620</v>
      </c>
      <c r="H312" s="10">
        <v>0</v>
      </c>
      <c r="I312" s="10" t="str">
        <f t="shared" si="16"/>
        <v>-</v>
      </c>
      <c r="J312" s="10">
        <f t="shared" si="17"/>
        <v>11.06071013110772</v>
      </c>
      <c r="K312" s="10" t="str">
        <f t="shared" si="18"/>
        <v>-</v>
      </c>
      <c r="L312" s="10">
        <f t="shared" si="19"/>
        <v>0</v>
      </c>
    </row>
    <row r="313" spans="1:12" x14ac:dyDescent="0.3">
      <c r="A313" s="8"/>
      <c r="B313" s="8"/>
      <c r="C313" s="9" t="s">
        <v>262</v>
      </c>
      <c r="D313" s="9" t="s">
        <v>263</v>
      </c>
      <c r="E313" s="10">
        <v>1092.92</v>
      </c>
      <c r="F313" s="10">
        <v>1144.3699999999999</v>
      </c>
      <c r="G313" s="10">
        <v>1400</v>
      </c>
      <c r="H313" s="10">
        <v>1400</v>
      </c>
      <c r="I313" s="10">
        <f t="shared" si="16"/>
        <v>128.09720748087693</v>
      </c>
      <c r="J313" s="10">
        <f t="shared" si="17"/>
        <v>122.33805499969417</v>
      </c>
      <c r="K313" s="10">
        <f t="shared" si="18"/>
        <v>128.09720748087693</v>
      </c>
      <c r="L313" s="10">
        <f t="shared" si="19"/>
        <v>122.33805499969417</v>
      </c>
    </row>
    <row r="314" spans="1:12" x14ac:dyDescent="0.3">
      <c r="A314" s="8"/>
      <c r="B314" s="8"/>
      <c r="C314" s="9" t="s">
        <v>264</v>
      </c>
      <c r="D314" s="9" t="s">
        <v>265</v>
      </c>
      <c r="E314" s="10">
        <v>752.53</v>
      </c>
      <c r="F314" s="10">
        <v>667.25</v>
      </c>
      <c r="G314" s="10">
        <v>753</v>
      </c>
      <c r="H314" s="10">
        <v>753</v>
      </c>
      <c r="I314" s="10">
        <f t="shared" si="16"/>
        <v>100.06245598182133</v>
      </c>
      <c r="J314" s="10">
        <f t="shared" si="17"/>
        <v>112.85125515174224</v>
      </c>
      <c r="K314" s="10">
        <f t="shared" si="18"/>
        <v>100.06245598182133</v>
      </c>
      <c r="L314" s="10">
        <f t="shared" si="19"/>
        <v>112.85125515174224</v>
      </c>
    </row>
    <row r="315" spans="1:12" x14ac:dyDescent="0.3">
      <c r="A315" s="8"/>
      <c r="B315" s="8"/>
      <c r="C315" s="9" t="s">
        <v>276</v>
      </c>
      <c r="D315" s="9" t="s">
        <v>277</v>
      </c>
      <c r="E315" s="10">
        <v>618.15</v>
      </c>
      <c r="F315" s="10">
        <v>480.4</v>
      </c>
      <c r="G315" s="10">
        <v>484</v>
      </c>
      <c r="H315" s="10">
        <v>484</v>
      </c>
      <c r="I315" s="10">
        <f t="shared" si="16"/>
        <v>78.298147698778621</v>
      </c>
      <c r="J315" s="10">
        <f t="shared" si="17"/>
        <v>100.74937552039967</v>
      </c>
      <c r="K315" s="10">
        <f t="shared" si="18"/>
        <v>78.298147698778621</v>
      </c>
      <c r="L315" s="10">
        <f t="shared" si="19"/>
        <v>100.74937552039967</v>
      </c>
    </row>
    <row r="316" spans="1:12" x14ac:dyDescent="0.3">
      <c r="A316" s="8"/>
      <c r="B316" s="8"/>
      <c r="C316" s="9" t="s">
        <v>278</v>
      </c>
      <c r="D316" s="9" t="s">
        <v>279</v>
      </c>
      <c r="E316" s="10">
        <v>1021.29</v>
      </c>
      <c r="F316" s="10">
        <v>1014.2</v>
      </c>
      <c r="G316" s="10">
        <v>2100</v>
      </c>
      <c r="H316" s="10">
        <v>2100</v>
      </c>
      <c r="I316" s="10">
        <f t="shared" si="16"/>
        <v>205.62230120729669</v>
      </c>
      <c r="J316" s="10">
        <f t="shared" si="17"/>
        <v>207.05975152829814</v>
      </c>
      <c r="K316" s="10">
        <f t="shared" si="18"/>
        <v>205.62230120729669</v>
      </c>
      <c r="L316" s="10">
        <f t="shared" si="19"/>
        <v>207.05975152829814</v>
      </c>
    </row>
    <row r="317" spans="1:12" x14ac:dyDescent="0.3">
      <c r="A317" s="8"/>
      <c r="B317" s="8"/>
      <c r="C317" s="9" t="s">
        <v>270</v>
      </c>
      <c r="D317" s="9" t="s">
        <v>271</v>
      </c>
      <c r="E317" s="10">
        <v>4182.3599999999997</v>
      </c>
      <c r="F317" s="10">
        <v>4273.95</v>
      </c>
      <c r="G317" s="10">
        <v>4200</v>
      </c>
      <c r="H317" s="10">
        <v>4200</v>
      </c>
      <c r="I317" s="10">
        <f t="shared" si="16"/>
        <v>100.4217714400482</v>
      </c>
      <c r="J317" s="10">
        <f t="shared" si="17"/>
        <v>98.269750465026505</v>
      </c>
      <c r="K317" s="10">
        <f t="shared" si="18"/>
        <v>100.4217714400482</v>
      </c>
      <c r="L317" s="10">
        <f t="shared" si="19"/>
        <v>98.269750465026505</v>
      </c>
    </row>
    <row r="318" spans="1:12" x14ac:dyDescent="0.3">
      <c r="A318" s="5"/>
      <c r="B318" s="6" t="s">
        <v>280</v>
      </c>
      <c r="C318" s="5"/>
      <c r="D318" s="6" t="s">
        <v>281</v>
      </c>
      <c r="E318" s="7">
        <f>+E319</f>
        <v>0</v>
      </c>
      <c r="F318" s="7">
        <f>+F319</f>
        <v>267368.63</v>
      </c>
      <c r="G318" s="7">
        <f>+G319</f>
        <v>550000</v>
      </c>
      <c r="H318" s="7">
        <f>+H319</f>
        <v>550000</v>
      </c>
      <c r="I318" s="7" t="str">
        <f t="shared" si="16"/>
        <v>-</v>
      </c>
      <c r="J318" s="7">
        <f t="shared" si="17"/>
        <v>205.70850065693946</v>
      </c>
      <c r="K318" s="7" t="str">
        <f t="shared" si="18"/>
        <v>-</v>
      </c>
      <c r="L318" s="7">
        <f t="shared" si="19"/>
        <v>205.70850065693946</v>
      </c>
    </row>
    <row r="319" spans="1:12" x14ac:dyDescent="0.3">
      <c r="A319" s="8"/>
      <c r="B319" s="8"/>
      <c r="C319" s="9" t="s">
        <v>282</v>
      </c>
      <c r="D319" s="9" t="s">
        <v>283</v>
      </c>
      <c r="E319" s="10">
        <v>0</v>
      </c>
      <c r="F319" s="10">
        <v>267368.63</v>
      </c>
      <c r="G319" s="10">
        <v>550000</v>
      </c>
      <c r="H319" s="10">
        <v>550000</v>
      </c>
      <c r="I319" s="10" t="str">
        <f t="shared" si="16"/>
        <v>-</v>
      </c>
      <c r="J319" s="10">
        <f t="shared" si="17"/>
        <v>205.70850065693946</v>
      </c>
      <c r="K319" s="10" t="str">
        <f t="shared" si="18"/>
        <v>-</v>
      </c>
      <c r="L319" s="10">
        <f t="shared" si="19"/>
        <v>205.70850065693946</v>
      </c>
    </row>
    <row r="320" spans="1:12" x14ac:dyDescent="0.3">
      <c r="A320" s="5"/>
      <c r="B320" s="6" t="s">
        <v>212</v>
      </c>
      <c r="C320" s="5"/>
      <c r="D320" s="6" t="s">
        <v>213</v>
      </c>
      <c r="E320" s="7">
        <f>+E321+E322</f>
        <v>34980</v>
      </c>
      <c r="F320" s="7">
        <f>+F321+F322</f>
        <v>26000</v>
      </c>
      <c r="G320" s="7">
        <f>+G321+G322</f>
        <v>29549</v>
      </c>
      <c r="H320" s="7">
        <f>+H321+H322</f>
        <v>29549</v>
      </c>
      <c r="I320" s="7">
        <f t="shared" si="16"/>
        <v>84.473985134362493</v>
      </c>
      <c r="J320" s="7">
        <f t="shared" si="17"/>
        <v>113.65</v>
      </c>
      <c r="K320" s="7">
        <f t="shared" si="18"/>
        <v>84.473985134362493</v>
      </c>
      <c r="L320" s="7">
        <f t="shared" si="19"/>
        <v>113.65</v>
      </c>
    </row>
    <row r="321" spans="1:12" x14ac:dyDescent="0.3">
      <c r="A321" s="8"/>
      <c r="B321" s="8"/>
      <c r="C321" s="9" t="s">
        <v>264</v>
      </c>
      <c r="D321" s="9" t="s">
        <v>265</v>
      </c>
      <c r="E321" s="10">
        <v>34280</v>
      </c>
      <c r="F321" s="10">
        <v>26000</v>
      </c>
      <c r="G321" s="10">
        <v>29549</v>
      </c>
      <c r="H321" s="10">
        <v>29549</v>
      </c>
      <c r="I321" s="10">
        <f t="shared" si="16"/>
        <v>86.198949824970825</v>
      </c>
      <c r="J321" s="10">
        <f t="shared" si="17"/>
        <v>113.65</v>
      </c>
      <c r="K321" s="10">
        <f t="shared" si="18"/>
        <v>86.198949824970825</v>
      </c>
      <c r="L321" s="10">
        <f t="shared" si="19"/>
        <v>113.65</v>
      </c>
    </row>
    <row r="322" spans="1:12" x14ac:dyDescent="0.3">
      <c r="A322" s="8"/>
      <c r="B322" s="8"/>
      <c r="C322" s="9" t="s">
        <v>276</v>
      </c>
      <c r="D322" s="9" t="s">
        <v>277</v>
      </c>
      <c r="E322" s="10">
        <v>700</v>
      </c>
      <c r="F322" s="10">
        <v>0</v>
      </c>
      <c r="G322" s="10">
        <v>0</v>
      </c>
      <c r="H322" s="10">
        <v>0</v>
      </c>
      <c r="I322" s="10">
        <f t="shared" si="16"/>
        <v>0</v>
      </c>
      <c r="J322" s="10" t="str">
        <f t="shared" si="17"/>
        <v>-</v>
      </c>
      <c r="K322" s="10">
        <f t="shared" si="18"/>
        <v>0</v>
      </c>
      <c r="L322" s="10" t="str">
        <f t="shared" si="19"/>
        <v>-</v>
      </c>
    </row>
    <row r="323" spans="1:12" x14ac:dyDescent="0.3">
      <c r="A323" s="5"/>
      <c r="B323" s="6" t="s">
        <v>284</v>
      </c>
      <c r="C323" s="5"/>
      <c r="D323" s="6" t="s">
        <v>285</v>
      </c>
      <c r="E323" s="7">
        <f>+E324</f>
        <v>74620</v>
      </c>
      <c r="F323" s="7">
        <f>+F324</f>
        <v>73970</v>
      </c>
      <c r="G323" s="7">
        <f>+G324</f>
        <v>88000</v>
      </c>
      <c r="H323" s="7">
        <f>+H324</f>
        <v>88000</v>
      </c>
      <c r="I323" s="7">
        <f t="shared" ref="I323:I386" si="20">IF(E323&lt;&gt;0,G323/E323*100,"-")</f>
        <v>117.93084963816671</v>
      </c>
      <c r="J323" s="7">
        <f t="shared" ref="J323:J386" si="21">IF(F323&lt;&gt;0,G323/F323*100,"-")</f>
        <v>118.967148844126</v>
      </c>
      <c r="K323" s="7">
        <f t="shared" ref="K323:K386" si="22">IF(E323&lt;&gt;0,H323/E323*100,"-")</f>
        <v>117.93084963816671</v>
      </c>
      <c r="L323" s="7">
        <f t="shared" ref="L323:L386" si="23">IF(F323&lt;&gt;0,H323/F323*100,"-")</f>
        <v>118.967148844126</v>
      </c>
    </row>
    <row r="324" spans="1:12" x14ac:dyDescent="0.3">
      <c r="A324" s="8"/>
      <c r="B324" s="8"/>
      <c r="C324" s="9" t="s">
        <v>286</v>
      </c>
      <c r="D324" s="9" t="s">
        <v>287</v>
      </c>
      <c r="E324" s="10">
        <v>74620</v>
      </c>
      <c r="F324" s="10">
        <v>73970</v>
      </c>
      <c r="G324" s="10">
        <v>88000</v>
      </c>
      <c r="H324" s="10">
        <v>88000</v>
      </c>
      <c r="I324" s="10">
        <f t="shared" si="20"/>
        <v>117.93084963816671</v>
      </c>
      <c r="J324" s="10">
        <f t="shared" si="21"/>
        <v>118.967148844126</v>
      </c>
      <c r="K324" s="10">
        <f t="shared" si="22"/>
        <v>117.93084963816671</v>
      </c>
      <c r="L324" s="10">
        <f t="shared" si="23"/>
        <v>118.967148844126</v>
      </c>
    </row>
    <row r="325" spans="1:12" x14ac:dyDescent="0.3">
      <c r="A325" s="5"/>
      <c r="B325" s="6" t="s">
        <v>288</v>
      </c>
      <c r="C325" s="5"/>
      <c r="D325" s="6" t="s">
        <v>289</v>
      </c>
      <c r="E325" s="7">
        <f>+E326</f>
        <v>94120</v>
      </c>
      <c r="F325" s="7">
        <f>+F326</f>
        <v>63670</v>
      </c>
      <c r="G325" s="7">
        <f>+G326</f>
        <v>110000</v>
      </c>
      <c r="H325" s="7">
        <f>+H326</f>
        <v>110000</v>
      </c>
      <c r="I325" s="7">
        <f t="shared" si="20"/>
        <v>116.87207819804506</v>
      </c>
      <c r="J325" s="7">
        <f t="shared" si="21"/>
        <v>172.76582377885973</v>
      </c>
      <c r="K325" s="7">
        <f t="shared" si="22"/>
        <v>116.87207819804506</v>
      </c>
      <c r="L325" s="7">
        <f t="shared" si="23"/>
        <v>172.76582377885973</v>
      </c>
    </row>
    <row r="326" spans="1:12" x14ac:dyDescent="0.3">
      <c r="A326" s="8"/>
      <c r="B326" s="8"/>
      <c r="C326" s="9" t="s">
        <v>290</v>
      </c>
      <c r="D326" s="9" t="s">
        <v>291</v>
      </c>
      <c r="E326" s="10">
        <v>94120</v>
      </c>
      <c r="F326" s="10">
        <v>63670</v>
      </c>
      <c r="G326" s="10">
        <v>110000</v>
      </c>
      <c r="H326" s="10">
        <v>110000</v>
      </c>
      <c r="I326" s="10">
        <f t="shared" si="20"/>
        <v>116.87207819804506</v>
      </c>
      <c r="J326" s="10">
        <f t="shared" si="21"/>
        <v>172.76582377885973</v>
      </c>
      <c r="K326" s="10">
        <f t="shared" si="22"/>
        <v>116.87207819804506</v>
      </c>
      <c r="L326" s="10">
        <f t="shared" si="23"/>
        <v>172.76582377885973</v>
      </c>
    </row>
    <row r="327" spans="1:12" x14ac:dyDescent="0.3">
      <c r="A327" s="5"/>
      <c r="B327" s="6" t="s">
        <v>59</v>
      </c>
      <c r="C327" s="5"/>
      <c r="D327" s="6" t="s">
        <v>60</v>
      </c>
      <c r="E327" s="7">
        <f>+E328+E329+E330+E331+E332+E333+E334+E335+E336+E337+E338+E339+E340+E341+E342+E343</f>
        <v>28972030.18</v>
      </c>
      <c r="F327" s="7">
        <f>+F328+F329+F330+F331+F332+F333+F334+F335+F336+F337+F338+F339+F340+F341+F342+F343</f>
        <v>29945273.850000005</v>
      </c>
      <c r="G327" s="7">
        <f>+G328+G329+G330+G331+G332+G333+G334+G335+G336+G337+G338+G339+G340+G341+G342+G343</f>
        <v>31854080</v>
      </c>
      <c r="H327" s="7">
        <f>+H328+H329+H330+H331+H332+H333+H334+H335+H336+H337+H338+H339+H340+H341+H342+H343</f>
        <v>31113700</v>
      </c>
      <c r="I327" s="7">
        <f t="shared" si="20"/>
        <v>109.94769714822932</v>
      </c>
      <c r="J327" s="7">
        <f t="shared" si="21"/>
        <v>106.37431522437053</v>
      </c>
      <c r="K327" s="7">
        <f t="shared" si="22"/>
        <v>107.39219794641261</v>
      </c>
      <c r="L327" s="7">
        <f t="shared" si="23"/>
        <v>103.90187164710132</v>
      </c>
    </row>
    <row r="328" spans="1:12" x14ac:dyDescent="0.3">
      <c r="A328" s="8"/>
      <c r="B328" s="8"/>
      <c r="C328" s="9" t="s">
        <v>292</v>
      </c>
      <c r="D328" s="9" t="s">
        <v>293</v>
      </c>
      <c r="E328" s="10">
        <v>919009.93</v>
      </c>
      <c r="F328" s="10">
        <v>870036.71</v>
      </c>
      <c r="G328" s="10">
        <v>620000</v>
      </c>
      <c r="H328" s="10">
        <v>620000</v>
      </c>
      <c r="I328" s="10">
        <f t="shared" si="20"/>
        <v>67.463906510781655</v>
      </c>
      <c r="J328" s="10">
        <f t="shared" si="21"/>
        <v>71.261360914299814</v>
      </c>
      <c r="K328" s="10">
        <f t="shared" si="22"/>
        <v>67.463906510781655</v>
      </c>
      <c r="L328" s="10">
        <f t="shared" si="23"/>
        <v>71.261360914299814</v>
      </c>
    </row>
    <row r="329" spans="1:12" x14ac:dyDescent="0.3">
      <c r="A329" s="8"/>
      <c r="B329" s="8"/>
      <c r="C329" s="9" t="s">
        <v>294</v>
      </c>
      <c r="D329" s="9" t="s">
        <v>295</v>
      </c>
      <c r="E329" s="10">
        <v>45357.63</v>
      </c>
      <c r="F329" s="10">
        <v>49142.31</v>
      </c>
      <c r="G329" s="10">
        <v>60000</v>
      </c>
      <c r="H329" s="10">
        <v>60000</v>
      </c>
      <c r="I329" s="10">
        <f t="shared" si="20"/>
        <v>132.28204383694651</v>
      </c>
      <c r="J329" s="10">
        <f t="shared" si="21"/>
        <v>122.0943826205972</v>
      </c>
      <c r="K329" s="10">
        <f t="shared" si="22"/>
        <v>132.28204383694651</v>
      </c>
      <c r="L329" s="10">
        <f t="shared" si="23"/>
        <v>122.0943826205972</v>
      </c>
    </row>
    <row r="330" spans="1:12" x14ac:dyDescent="0.3">
      <c r="A330" s="8"/>
      <c r="B330" s="8"/>
      <c r="C330" s="9" t="s">
        <v>274</v>
      </c>
      <c r="D330" s="9" t="s">
        <v>275</v>
      </c>
      <c r="E330" s="10">
        <v>19759844.690000001</v>
      </c>
      <c r="F330" s="10">
        <v>19748816.07</v>
      </c>
      <c r="G330" s="10">
        <v>21855380</v>
      </c>
      <c r="H330" s="10">
        <v>21860000</v>
      </c>
      <c r="I330" s="10">
        <f t="shared" si="20"/>
        <v>110.60501913287051</v>
      </c>
      <c r="J330" s="10">
        <f t="shared" si="21"/>
        <v>110.66678591027053</v>
      </c>
      <c r="K330" s="10">
        <f t="shared" si="22"/>
        <v>110.62839988344058</v>
      </c>
      <c r="L330" s="10">
        <f t="shared" si="23"/>
        <v>110.69017971769483</v>
      </c>
    </row>
    <row r="331" spans="1:12" x14ac:dyDescent="0.3">
      <c r="A331" s="8"/>
      <c r="B331" s="8"/>
      <c r="C331" s="9" t="s">
        <v>296</v>
      </c>
      <c r="D331" s="9" t="s">
        <v>297</v>
      </c>
      <c r="E331" s="10">
        <v>242329.95</v>
      </c>
      <c r="F331" s="10">
        <v>259798.48</v>
      </c>
      <c r="G331" s="10">
        <v>280000</v>
      </c>
      <c r="H331" s="10">
        <v>280000</v>
      </c>
      <c r="I331" s="10">
        <f t="shared" si="20"/>
        <v>115.54494192731852</v>
      </c>
      <c r="J331" s="10">
        <f t="shared" si="21"/>
        <v>107.77584226050898</v>
      </c>
      <c r="K331" s="10">
        <f t="shared" si="22"/>
        <v>115.54494192731852</v>
      </c>
      <c r="L331" s="10">
        <f t="shared" si="23"/>
        <v>107.77584226050898</v>
      </c>
    </row>
    <row r="332" spans="1:12" x14ac:dyDescent="0.3">
      <c r="A332" s="8"/>
      <c r="B332" s="8"/>
      <c r="C332" s="9" t="s">
        <v>298</v>
      </c>
      <c r="D332" s="9" t="s">
        <v>299</v>
      </c>
      <c r="E332" s="10">
        <v>790985.68</v>
      </c>
      <c r="F332" s="10">
        <v>917278.67</v>
      </c>
      <c r="G332" s="10">
        <v>1000000</v>
      </c>
      <c r="H332" s="10">
        <v>1000000</v>
      </c>
      <c r="I332" s="10">
        <f t="shared" si="20"/>
        <v>126.42453906371604</v>
      </c>
      <c r="J332" s="10">
        <f t="shared" si="21"/>
        <v>109.01812423044788</v>
      </c>
      <c r="K332" s="10">
        <f t="shared" si="22"/>
        <v>126.42453906371604</v>
      </c>
      <c r="L332" s="10">
        <f t="shared" si="23"/>
        <v>109.01812423044788</v>
      </c>
    </row>
    <row r="333" spans="1:12" x14ac:dyDescent="0.3">
      <c r="A333" s="8"/>
      <c r="B333" s="8"/>
      <c r="C333" s="9" t="s">
        <v>278</v>
      </c>
      <c r="D333" s="9" t="s">
        <v>279</v>
      </c>
      <c r="E333" s="10">
        <v>3351.62</v>
      </c>
      <c r="F333" s="10">
        <v>818.35</v>
      </c>
      <c r="G333" s="10">
        <v>1400</v>
      </c>
      <c r="H333" s="10">
        <v>1400</v>
      </c>
      <c r="I333" s="10">
        <f t="shared" si="20"/>
        <v>41.77084514354253</v>
      </c>
      <c r="J333" s="10">
        <f t="shared" si="21"/>
        <v>171.07594550009165</v>
      </c>
      <c r="K333" s="10">
        <f t="shared" si="22"/>
        <v>41.77084514354253</v>
      </c>
      <c r="L333" s="10">
        <f t="shared" si="23"/>
        <v>171.07594550009165</v>
      </c>
    </row>
    <row r="334" spans="1:12" x14ac:dyDescent="0.3">
      <c r="A334" s="8"/>
      <c r="B334" s="8"/>
      <c r="C334" s="9" t="s">
        <v>300</v>
      </c>
      <c r="D334" s="9" t="s">
        <v>301</v>
      </c>
      <c r="E334" s="10">
        <v>4335938.79</v>
      </c>
      <c r="F334" s="10">
        <v>4717095.71</v>
      </c>
      <c r="G334" s="10">
        <v>4700000</v>
      </c>
      <c r="H334" s="10">
        <v>4700000</v>
      </c>
      <c r="I334" s="10">
        <f t="shared" si="20"/>
        <v>108.39636414701323</v>
      </c>
      <c r="J334" s="10">
        <f t="shared" si="21"/>
        <v>99.637579751376293</v>
      </c>
      <c r="K334" s="10">
        <f t="shared" si="22"/>
        <v>108.39636414701323</v>
      </c>
      <c r="L334" s="10">
        <f t="shared" si="23"/>
        <v>99.637579751376293</v>
      </c>
    </row>
    <row r="335" spans="1:12" x14ac:dyDescent="0.3">
      <c r="A335" s="8"/>
      <c r="B335" s="8"/>
      <c r="C335" s="9" t="s">
        <v>302</v>
      </c>
      <c r="D335" s="9" t="s">
        <v>303</v>
      </c>
      <c r="E335" s="10">
        <v>29639.98</v>
      </c>
      <c r="F335" s="10">
        <v>27356.47</v>
      </c>
      <c r="G335" s="10">
        <v>29800</v>
      </c>
      <c r="H335" s="10">
        <v>29800</v>
      </c>
      <c r="I335" s="10">
        <f t="shared" si="20"/>
        <v>100.53987890680088</v>
      </c>
      <c r="J335" s="10">
        <f t="shared" si="21"/>
        <v>108.93218313620142</v>
      </c>
      <c r="K335" s="10">
        <f t="shared" si="22"/>
        <v>100.53987890680088</v>
      </c>
      <c r="L335" s="10">
        <f t="shared" si="23"/>
        <v>108.93218313620142</v>
      </c>
    </row>
    <row r="336" spans="1:12" x14ac:dyDescent="0.3">
      <c r="A336" s="8"/>
      <c r="B336" s="8"/>
      <c r="C336" s="9" t="s">
        <v>304</v>
      </c>
      <c r="D336" s="9" t="s">
        <v>305</v>
      </c>
      <c r="E336" s="10">
        <v>15335.14</v>
      </c>
      <c r="F336" s="10">
        <v>21669.89</v>
      </c>
      <c r="G336" s="10">
        <v>15500</v>
      </c>
      <c r="H336" s="10">
        <v>15500</v>
      </c>
      <c r="I336" s="10">
        <f t="shared" si="20"/>
        <v>101.07504724443336</v>
      </c>
      <c r="J336" s="10">
        <f t="shared" si="21"/>
        <v>71.527820399642081</v>
      </c>
      <c r="K336" s="10">
        <f t="shared" si="22"/>
        <v>101.07504724443336</v>
      </c>
      <c r="L336" s="10">
        <f t="shared" si="23"/>
        <v>71.527820399642081</v>
      </c>
    </row>
    <row r="337" spans="1:12" x14ac:dyDescent="0.3">
      <c r="A337" s="8"/>
      <c r="B337" s="8"/>
      <c r="C337" s="9" t="s">
        <v>306</v>
      </c>
      <c r="D337" s="9" t="s">
        <v>307</v>
      </c>
      <c r="E337" s="10">
        <v>262921.98</v>
      </c>
      <c r="F337" s="10">
        <v>244806.53</v>
      </c>
      <c r="G337" s="10">
        <v>264000</v>
      </c>
      <c r="H337" s="10">
        <v>264000</v>
      </c>
      <c r="I337" s="10">
        <f t="shared" si="20"/>
        <v>100.41001516875842</v>
      </c>
      <c r="J337" s="10">
        <f t="shared" si="21"/>
        <v>107.84026063357052</v>
      </c>
      <c r="K337" s="10">
        <f t="shared" si="22"/>
        <v>100.41001516875842</v>
      </c>
      <c r="L337" s="10">
        <f t="shared" si="23"/>
        <v>107.84026063357052</v>
      </c>
    </row>
    <row r="338" spans="1:12" x14ac:dyDescent="0.3">
      <c r="A338" s="8"/>
      <c r="B338" s="8"/>
      <c r="C338" s="9" t="s">
        <v>308</v>
      </c>
      <c r="D338" s="9" t="s">
        <v>309</v>
      </c>
      <c r="E338" s="10">
        <v>33880.239999999998</v>
      </c>
      <c r="F338" s="10">
        <v>38941.81</v>
      </c>
      <c r="G338" s="10">
        <v>34000</v>
      </c>
      <c r="H338" s="10">
        <v>34000</v>
      </c>
      <c r="I338" s="10">
        <f t="shared" si="20"/>
        <v>100.35348037676239</v>
      </c>
      <c r="J338" s="10">
        <f t="shared" si="21"/>
        <v>87.309757815571501</v>
      </c>
      <c r="K338" s="10">
        <f t="shared" si="22"/>
        <v>100.35348037676239</v>
      </c>
      <c r="L338" s="10">
        <f t="shared" si="23"/>
        <v>87.309757815571501</v>
      </c>
    </row>
    <row r="339" spans="1:12" x14ac:dyDescent="0.3">
      <c r="A339" s="8"/>
      <c r="B339" s="8"/>
      <c r="C339" s="9" t="s">
        <v>310</v>
      </c>
      <c r="D339" s="9" t="s">
        <v>311</v>
      </c>
      <c r="E339" s="10">
        <v>9802.1</v>
      </c>
      <c r="F339" s="10">
        <v>15000</v>
      </c>
      <c r="G339" s="10">
        <v>21000</v>
      </c>
      <c r="H339" s="10">
        <v>21000</v>
      </c>
      <c r="I339" s="10">
        <f t="shared" si="20"/>
        <v>214.23980575590943</v>
      </c>
      <c r="J339" s="10">
        <f t="shared" si="21"/>
        <v>140</v>
      </c>
      <c r="K339" s="10">
        <f t="shared" si="22"/>
        <v>214.23980575590943</v>
      </c>
      <c r="L339" s="10">
        <f t="shared" si="23"/>
        <v>140</v>
      </c>
    </row>
    <row r="340" spans="1:12" x14ac:dyDescent="0.3">
      <c r="A340" s="8"/>
      <c r="B340" s="8"/>
      <c r="C340" s="9" t="s">
        <v>312</v>
      </c>
      <c r="D340" s="9" t="s">
        <v>313</v>
      </c>
      <c r="E340" s="10">
        <v>116100.91</v>
      </c>
      <c r="F340" s="10">
        <v>109590.57</v>
      </c>
      <c r="G340" s="10">
        <v>98000</v>
      </c>
      <c r="H340" s="10">
        <v>98000</v>
      </c>
      <c r="I340" s="10">
        <f t="shared" si="20"/>
        <v>84.409329780447024</v>
      </c>
      <c r="J340" s="10">
        <f t="shared" si="21"/>
        <v>89.423752426873946</v>
      </c>
      <c r="K340" s="10">
        <f t="shared" si="22"/>
        <v>84.409329780447024</v>
      </c>
      <c r="L340" s="10">
        <f t="shared" si="23"/>
        <v>89.423752426873946</v>
      </c>
    </row>
    <row r="341" spans="1:12" x14ac:dyDescent="0.3">
      <c r="A341" s="8"/>
      <c r="B341" s="8"/>
      <c r="C341" s="9" t="s">
        <v>314</v>
      </c>
      <c r="D341" s="9" t="s">
        <v>315</v>
      </c>
      <c r="E341" s="10">
        <v>377489.9</v>
      </c>
      <c r="F341" s="10">
        <v>372240.98</v>
      </c>
      <c r="G341" s="10">
        <v>380000</v>
      </c>
      <c r="H341" s="10">
        <v>380000</v>
      </c>
      <c r="I341" s="10">
        <f t="shared" si="20"/>
        <v>100.66494494289779</v>
      </c>
      <c r="J341" s="10">
        <f t="shared" si="21"/>
        <v>102.08440779411229</v>
      </c>
      <c r="K341" s="10">
        <f t="shared" si="22"/>
        <v>100.66494494289779</v>
      </c>
      <c r="L341" s="10">
        <f t="shared" si="23"/>
        <v>102.08440779411229</v>
      </c>
    </row>
    <row r="342" spans="1:12" x14ac:dyDescent="0.3">
      <c r="A342" s="8"/>
      <c r="B342" s="8"/>
      <c r="C342" s="9" t="s">
        <v>316</v>
      </c>
      <c r="D342" s="9" t="s">
        <v>317</v>
      </c>
      <c r="E342" s="10">
        <v>619462.86</v>
      </c>
      <c r="F342" s="10">
        <v>615244.44999999995</v>
      </c>
      <c r="G342" s="10">
        <v>650000</v>
      </c>
      <c r="H342" s="10">
        <v>650000</v>
      </c>
      <c r="I342" s="10">
        <f t="shared" si="20"/>
        <v>104.92961595792845</v>
      </c>
      <c r="J342" s="10">
        <f t="shared" si="21"/>
        <v>105.64906355514464</v>
      </c>
      <c r="K342" s="10">
        <f t="shared" si="22"/>
        <v>104.92961595792845</v>
      </c>
      <c r="L342" s="10">
        <f t="shared" si="23"/>
        <v>105.64906355514464</v>
      </c>
    </row>
    <row r="343" spans="1:12" x14ac:dyDescent="0.3">
      <c r="A343" s="8"/>
      <c r="B343" s="8"/>
      <c r="C343" s="9" t="s">
        <v>318</v>
      </c>
      <c r="D343" s="9" t="s">
        <v>319</v>
      </c>
      <c r="E343" s="10">
        <v>1410578.78</v>
      </c>
      <c r="F343" s="10">
        <v>1937436.85</v>
      </c>
      <c r="G343" s="10">
        <v>1845000</v>
      </c>
      <c r="H343" s="10">
        <v>1100000</v>
      </c>
      <c r="I343" s="10">
        <f t="shared" si="20"/>
        <v>130.79737382693364</v>
      </c>
      <c r="J343" s="10">
        <f t="shared" si="21"/>
        <v>95.228910299708602</v>
      </c>
      <c r="K343" s="10">
        <f t="shared" si="22"/>
        <v>77.982174097358808</v>
      </c>
      <c r="L343" s="10">
        <f t="shared" si="23"/>
        <v>56.776044081127075</v>
      </c>
    </row>
    <row r="344" spans="1:12" x14ac:dyDescent="0.3">
      <c r="A344" s="5"/>
      <c r="B344" s="6" t="s">
        <v>61</v>
      </c>
      <c r="C344" s="5"/>
      <c r="D344" s="6" t="s">
        <v>62</v>
      </c>
      <c r="E344" s="7">
        <f>+E345+E346+E347+E348+E349+E350+E351+E352+E353+E354+E355+E356+E357+E358+E359+E360+E361+E362+E363+E364</f>
        <v>1032333.8000000002</v>
      </c>
      <c r="F344" s="7">
        <f>+F345+F346+F347+F348+F349+F350+F351+F352+F353+F354+F355+F356+F357+F358+F359+F360+F361+F362+F363+F364</f>
        <v>1097954.1000000001</v>
      </c>
      <c r="G344" s="7">
        <f>+G345+G346+G347+G348+G349+G350+G351+G352+G353+G354+G355+G356+G357+G358+G359+G360+G361+G362+G363+G364</f>
        <v>1209500</v>
      </c>
      <c r="H344" s="7">
        <f>+H345+H346+H347+H348+H349+H350+H351+H352+H353+H354+H355+H356+H357+H358+H359+H360+H361+H362+H363+H364</f>
        <v>1200500</v>
      </c>
      <c r="I344" s="7">
        <f t="shared" si="20"/>
        <v>117.16171649131314</v>
      </c>
      <c r="J344" s="7">
        <f t="shared" si="21"/>
        <v>110.15943198354101</v>
      </c>
      <c r="K344" s="7">
        <f t="shared" si="22"/>
        <v>116.28990545499913</v>
      </c>
      <c r="L344" s="7">
        <f t="shared" si="23"/>
        <v>109.33972558597848</v>
      </c>
    </row>
    <row r="345" spans="1:12" x14ac:dyDescent="0.3">
      <c r="A345" s="8"/>
      <c r="B345" s="8"/>
      <c r="C345" s="9" t="s">
        <v>320</v>
      </c>
      <c r="D345" s="9" t="s">
        <v>321</v>
      </c>
      <c r="E345" s="10">
        <v>18666.669999999998</v>
      </c>
      <c r="F345" s="10">
        <v>22400</v>
      </c>
      <c r="G345" s="10">
        <v>0</v>
      </c>
      <c r="H345" s="10">
        <v>0</v>
      </c>
      <c r="I345" s="10">
        <f t="shared" si="20"/>
        <v>0</v>
      </c>
      <c r="J345" s="10">
        <f t="shared" si="21"/>
        <v>0</v>
      </c>
      <c r="K345" s="10">
        <f t="shared" si="22"/>
        <v>0</v>
      </c>
      <c r="L345" s="10">
        <f t="shared" si="23"/>
        <v>0</v>
      </c>
    </row>
    <row r="346" spans="1:12" x14ac:dyDescent="0.3">
      <c r="A346" s="8"/>
      <c r="B346" s="8"/>
      <c r="C346" s="9" t="s">
        <v>322</v>
      </c>
      <c r="D346" s="9" t="s">
        <v>323</v>
      </c>
      <c r="E346" s="10">
        <v>0</v>
      </c>
      <c r="F346" s="10">
        <v>20400</v>
      </c>
      <c r="G346" s="10">
        <v>0</v>
      </c>
      <c r="H346" s="10">
        <v>0</v>
      </c>
      <c r="I346" s="10" t="str">
        <f t="shared" si="20"/>
        <v>-</v>
      </c>
      <c r="J346" s="10">
        <f t="shared" si="21"/>
        <v>0</v>
      </c>
      <c r="K346" s="10" t="str">
        <f t="shared" si="22"/>
        <v>-</v>
      </c>
      <c r="L346" s="10">
        <f t="shared" si="23"/>
        <v>0</v>
      </c>
    </row>
    <row r="347" spans="1:12" x14ac:dyDescent="0.3">
      <c r="A347" s="8"/>
      <c r="B347" s="8"/>
      <c r="C347" s="9" t="s">
        <v>264</v>
      </c>
      <c r="D347" s="9" t="s">
        <v>265</v>
      </c>
      <c r="E347" s="10">
        <v>150742.67000000001</v>
      </c>
      <c r="F347" s="10">
        <v>177950</v>
      </c>
      <c r="G347" s="10">
        <v>154918</v>
      </c>
      <c r="H347" s="10">
        <v>154918</v>
      </c>
      <c r="I347" s="10">
        <f t="shared" si="20"/>
        <v>102.76983948871276</v>
      </c>
      <c r="J347" s="10">
        <f t="shared" si="21"/>
        <v>87.057038493958984</v>
      </c>
      <c r="K347" s="10">
        <f t="shared" si="22"/>
        <v>102.76983948871276</v>
      </c>
      <c r="L347" s="10">
        <f t="shared" si="23"/>
        <v>87.057038493958984</v>
      </c>
    </row>
    <row r="348" spans="1:12" x14ac:dyDescent="0.3">
      <c r="A348" s="8"/>
      <c r="B348" s="8"/>
      <c r="C348" s="9" t="s">
        <v>324</v>
      </c>
      <c r="D348" s="9" t="s">
        <v>325</v>
      </c>
      <c r="E348" s="10">
        <v>125000</v>
      </c>
      <c r="F348" s="10">
        <v>120000</v>
      </c>
      <c r="G348" s="10">
        <v>125000</v>
      </c>
      <c r="H348" s="10">
        <v>125000</v>
      </c>
      <c r="I348" s="10">
        <f t="shared" si="20"/>
        <v>100</v>
      </c>
      <c r="J348" s="10">
        <f t="shared" si="21"/>
        <v>104.16666666666667</v>
      </c>
      <c r="K348" s="10">
        <f t="shared" si="22"/>
        <v>100</v>
      </c>
      <c r="L348" s="10">
        <f t="shared" si="23"/>
        <v>104.16666666666667</v>
      </c>
    </row>
    <row r="349" spans="1:12" x14ac:dyDescent="0.3">
      <c r="A349" s="8"/>
      <c r="B349" s="8"/>
      <c r="C349" s="9" t="s">
        <v>326</v>
      </c>
      <c r="D349" s="9" t="s">
        <v>327</v>
      </c>
      <c r="E349" s="10">
        <v>62499.99</v>
      </c>
      <c r="F349" s="10">
        <v>82000</v>
      </c>
      <c r="G349" s="10">
        <v>0</v>
      </c>
      <c r="H349" s="10">
        <v>0</v>
      </c>
      <c r="I349" s="10">
        <f t="shared" si="20"/>
        <v>0</v>
      </c>
      <c r="J349" s="10">
        <f t="shared" si="21"/>
        <v>0</v>
      </c>
      <c r="K349" s="10">
        <f t="shared" si="22"/>
        <v>0</v>
      </c>
      <c r="L349" s="10">
        <f t="shared" si="23"/>
        <v>0</v>
      </c>
    </row>
    <row r="350" spans="1:12" x14ac:dyDescent="0.3">
      <c r="A350" s="8"/>
      <c r="B350" s="8"/>
      <c r="C350" s="9" t="s">
        <v>328</v>
      </c>
      <c r="D350" s="9" t="s">
        <v>329</v>
      </c>
      <c r="E350" s="10">
        <v>140000</v>
      </c>
      <c r="F350" s="10">
        <v>140000</v>
      </c>
      <c r="G350" s="10">
        <v>0</v>
      </c>
      <c r="H350" s="10">
        <v>0</v>
      </c>
      <c r="I350" s="10">
        <f t="shared" si="20"/>
        <v>0</v>
      </c>
      <c r="J350" s="10">
        <f t="shared" si="21"/>
        <v>0</v>
      </c>
      <c r="K350" s="10">
        <f t="shared" si="22"/>
        <v>0</v>
      </c>
      <c r="L350" s="10">
        <f t="shared" si="23"/>
        <v>0</v>
      </c>
    </row>
    <row r="351" spans="1:12" x14ac:dyDescent="0.3">
      <c r="A351" s="8"/>
      <c r="B351" s="8"/>
      <c r="C351" s="9" t="s">
        <v>330</v>
      </c>
      <c r="D351" s="9" t="s">
        <v>331</v>
      </c>
      <c r="E351" s="10">
        <v>27500</v>
      </c>
      <c r="F351" s="10">
        <v>29000</v>
      </c>
      <c r="G351" s="10">
        <v>0</v>
      </c>
      <c r="H351" s="10">
        <v>0</v>
      </c>
      <c r="I351" s="10">
        <f t="shared" si="20"/>
        <v>0</v>
      </c>
      <c r="J351" s="10">
        <f t="shared" si="21"/>
        <v>0</v>
      </c>
      <c r="K351" s="10">
        <f t="shared" si="22"/>
        <v>0</v>
      </c>
      <c r="L351" s="10">
        <f t="shared" si="23"/>
        <v>0</v>
      </c>
    </row>
    <row r="352" spans="1:12" x14ac:dyDescent="0.3">
      <c r="A352" s="8"/>
      <c r="B352" s="8"/>
      <c r="C352" s="9" t="s">
        <v>332</v>
      </c>
      <c r="D352" s="9" t="s">
        <v>333</v>
      </c>
      <c r="E352" s="10">
        <v>22916.66</v>
      </c>
      <c r="F352" s="10">
        <v>23999.34</v>
      </c>
      <c r="G352" s="10">
        <v>0</v>
      </c>
      <c r="H352" s="10">
        <v>0</v>
      </c>
      <c r="I352" s="10">
        <f t="shared" si="20"/>
        <v>0</v>
      </c>
      <c r="J352" s="10">
        <f t="shared" si="21"/>
        <v>0</v>
      </c>
      <c r="K352" s="10">
        <f t="shared" si="22"/>
        <v>0</v>
      </c>
      <c r="L352" s="10">
        <f t="shared" si="23"/>
        <v>0</v>
      </c>
    </row>
    <row r="353" spans="1:12" x14ac:dyDescent="0.3">
      <c r="A353" s="8"/>
      <c r="B353" s="8"/>
      <c r="C353" s="9" t="s">
        <v>334</v>
      </c>
      <c r="D353" s="9" t="s">
        <v>335</v>
      </c>
      <c r="E353" s="10">
        <v>0</v>
      </c>
      <c r="F353" s="10">
        <v>0</v>
      </c>
      <c r="G353" s="10">
        <v>25000</v>
      </c>
      <c r="H353" s="10">
        <v>25000</v>
      </c>
      <c r="I353" s="10" t="str">
        <f t="shared" si="20"/>
        <v>-</v>
      </c>
      <c r="J353" s="10" t="str">
        <f t="shared" si="21"/>
        <v>-</v>
      </c>
      <c r="K353" s="10" t="str">
        <f t="shared" si="22"/>
        <v>-</v>
      </c>
      <c r="L353" s="10" t="str">
        <f t="shared" si="23"/>
        <v>-</v>
      </c>
    </row>
    <row r="354" spans="1:12" x14ac:dyDescent="0.3">
      <c r="A354" s="8"/>
      <c r="B354" s="8"/>
      <c r="C354" s="9" t="s">
        <v>336</v>
      </c>
      <c r="D354" s="9" t="s">
        <v>337</v>
      </c>
      <c r="E354" s="10">
        <v>0</v>
      </c>
      <c r="F354" s="10">
        <v>0</v>
      </c>
      <c r="G354" s="10">
        <v>512682</v>
      </c>
      <c r="H354" s="10">
        <v>502682</v>
      </c>
      <c r="I354" s="10" t="str">
        <f t="shared" si="20"/>
        <v>-</v>
      </c>
      <c r="J354" s="10" t="str">
        <f t="shared" si="21"/>
        <v>-</v>
      </c>
      <c r="K354" s="10" t="str">
        <f t="shared" si="22"/>
        <v>-</v>
      </c>
      <c r="L354" s="10" t="str">
        <f t="shared" si="23"/>
        <v>-</v>
      </c>
    </row>
    <row r="355" spans="1:12" x14ac:dyDescent="0.3">
      <c r="A355" s="8"/>
      <c r="B355" s="8"/>
      <c r="C355" s="9" t="s">
        <v>276</v>
      </c>
      <c r="D355" s="9" t="s">
        <v>277</v>
      </c>
      <c r="E355" s="10">
        <v>36200</v>
      </c>
      <c r="F355" s="10">
        <v>39500</v>
      </c>
      <c r="G355" s="10">
        <v>40500</v>
      </c>
      <c r="H355" s="10">
        <v>40500</v>
      </c>
      <c r="I355" s="10">
        <f t="shared" si="20"/>
        <v>111.87845303867402</v>
      </c>
      <c r="J355" s="10">
        <f t="shared" si="21"/>
        <v>102.53164556962024</v>
      </c>
      <c r="K355" s="10">
        <f t="shared" si="22"/>
        <v>111.87845303867402</v>
      </c>
      <c r="L355" s="10">
        <f t="shared" si="23"/>
        <v>102.53164556962024</v>
      </c>
    </row>
    <row r="356" spans="1:12" x14ac:dyDescent="0.3">
      <c r="A356" s="8"/>
      <c r="B356" s="8"/>
      <c r="C356" s="9" t="s">
        <v>338</v>
      </c>
      <c r="D356" s="9" t="s">
        <v>339</v>
      </c>
      <c r="E356" s="10">
        <v>242962.31</v>
      </c>
      <c r="F356" s="10">
        <v>235000</v>
      </c>
      <c r="G356" s="10">
        <v>270000</v>
      </c>
      <c r="H356" s="10">
        <v>270000</v>
      </c>
      <c r="I356" s="10">
        <f t="shared" si="20"/>
        <v>111.12834743792155</v>
      </c>
      <c r="J356" s="10">
        <f t="shared" si="21"/>
        <v>114.89361702127661</v>
      </c>
      <c r="K356" s="10">
        <f t="shared" si="22"/>
        <v>111.12834743792155</v>
      </c>
      <c r="L356" s="10">
        <f t="shared" si="23"/>
        <v>114.89361702127661</v>
      </c>
    </row>
    <row r="357" spans="1:12" x14ac:dyDescent="0.3">
      <c r="A357" s="8"/>
      <c r="B357" s="8"/>
      <c r="C357" s="9" t="s">
        <v>266</v>
      </c>
      <c r="D357" s="9" t="s">
        <v>267</v>
      </c>
      <c r="E357" s="10">
        <v>510.79</v>
      </c>
      <c r="F357" s="10">
        <v>0</v>
      </c>
      <c r="G357" s="10">
        <v>0</v>
      </c>
      <c r="H357" s="10">
        <v>0</v>
      </c>
      <c r="I357" s="10">
        <f t="shared" si="20"/>
        <v>0</v>
      </c>
      <c r="J357" s="10" t="str">
        <f t="shared" si="21"/>
        <v>-</v>
      </c>
      <c r="K357" s="10">
        <f t="shared" si="22"/>
        <v>0</v>
      </c>
      <c r="L357" s="10" t="str">
        <f t="shared" si="23"/>
        <v>-</v>
      </c>
    </row>
    <row r="358" spans="1:12" x14ac:dyDescent="0.3">
      <c r="A358" s="8"/>
      <c r="B358" s="8"/>
      <c r="C358" s="9" t="s">
        <v>340</v>
      </c>
      <c r="D358" s="9" t="s">
        <v>341</v>
      </c>
      <c r="E358" s="10">
        <v>10750</v>
      </c>
      <c r="F358" s="10">
        <v>44000</v>
      </c>
      <c r="G358" s="10">
        <v>0</v>
      </c>
      <c r="H358" s="10">
        <v>0</v>
      </c>
      <c r="I358" s="10">
        <f t="shared" si="20"/>
        <v>0</v>
      </c>
      <c r="J358" s="10">
        <f t="shared" si="21"/>
        <v>0</v>
      </c>
      <c r="K358" s="10">
        <f t="shared" si="22"/>
        <v>0</v>
      </c>
      <c r="L358" s="10">
        <f t="shared" si="23"/>
        <v>0</v>
      </c>
    </row>
    <row r="359" spans="1:12" x14ac:dyDescent="0.3">
      <c r="A359" s="8"/>
      <c r="B359" s="8"/>
      <c r="C359" s="9" t="s">
        <v>342</v>
      </c>
      <c r="D359" s="9" t="s">
        <v>343</v>
      </c>
      <c r="E359" s="10">
        <v>37400</v>
      </c>
      <c r="F359" s="10">
        <v>40800</v>
      </c>
      <c r="G359" s="10">
        <v>0</v>
      </c>
      <c r="H359" s="10">
        <v>0</v>
      </c>
      <c r="I359" s="10">
        <f t="shared" si="20"/>
        <v>0</v>
      </c>
      <c r="J359" s="10">
        <f t="shared" si="21"/>
        <v>0</v>
      </c>
      <c r="K359" s="10">
        <f t="shared" si="22"/>
        <v>0</v>
      </c>
      <c r="L359" s="10">
        <f t="shared" si="23"/>
        <v>0</v>
      </c>
    </row>
    <row r="360" spans="1:12" x14ac:dyDescent="0.3">
      <c r="A360" s="8"/>
      <c r="B360" s="8"/>
      <c r="C360" s="9" t="s">
        <v>344</v>
      </c>
      <c r="D360" s="9" t="s">
        <v>345</v>
      </c>
      <c r="E360" s="10">
        <v>33333.33</v>
      </c>
      <c r="F360" s="10">
        <v>44000</v>
      </c>
      <c r="G360" s="10">
        <v>0</v>
      </c>
      <c r="H360" s="10">
        <v>0</v>
      </c>
      <c r="I360" s="10">
        <f t="shared" si="20"/>
        <v>0</v>
      </c>
      <c r="J360" s="10">
        <f t="shared" si="21"/>
        <v>0</v>
      </c>
      <c r="K360" s="10">
        <f t="shared" si="22"/>
        <v>0</v>
      </c>
      <c r="L360" s="10">
        <f t="shared" si="23"/>
        <v>0</v>
      </c>
    </row>
    <row r="361" spans="1:12" x14ac:dyDescent="0.3">
      <c r="A361" s="8"/>
      <c r="B361" s="8"/>
      <c r="C361" s="9" t="s">
        <v>346</v>
      </c>
      <c r="D361" s="9" t="s">
        <v>221</v>
      </c>
      <c r="E361" s="10">
        <v>71902.039999999994</v>
      </c>
      <c r="F361" s="10">
        <v>34042.74</v>
      </c>
      <c r="G361" s="10">
        <v>32400</v>
      </c>
      <c r="H361" s="10">
        <v>32400</v>
      </c>
      <c r="I361" s="10">
        <f t="shared" si="20"/>
        <v>45.061308413502601</v>
      </c>
      <c r="J361" s="10">
        <f t="shared" si="21"/>
        <v>95.174477730053468</v>
      </c>
      <c r="K361" s="10">
        <f t="shared" si="22"/>
        <v>45.061308413502601</v>
      </c>
      <c r="L361" s="10">
        <f t="shared" si="23"/>
        <v>95.174477730053468</v>
      </c>
    </row>
    <row r="362" spans="1:12" x14ac:dyDescent="0.3">
      <c r="A362" s="8"/>
      <c r="B362" s="8"/>
      <c r="C362" s="9" t="s">
        <v>347</v>
      </c>
      <c r="D362" s="9" t="s">
        <v>348</v>
      </c>
      <c r="E362" s="10">
        <v>180.31</v>
      </c>
      <c r="F362" s="10">
        <v>0</v>
      </c>
      <c r="G362" s="10">
        <v>0</v>
      </c>
      <c r="H362" s="10">
        <v>0</v>
      </c>
      <c r="I362" s="10">
        <f t="shared" si="20"/>
        <v>0</v>
      </c>
      <c r="J362" s="10" t="str">
        <f t="shared" si="21"/>
        <v>-</v>
      </c>
      <c r="K362" s="10">
        <f t="shared" si="22"/>
        <v>0</v>
      </c>
      <c r="L362" s="10" t="str">
        <f t="shared" si="23"/>
        <v>-</v>
      </c>
    </row>
    <row r="363" spans="1:12" x14ac:dyDescent="0.3">
      <c r="A363" s="8"/>
      <c r="B363" s="8"/>
      <c r="C363" s="9" t="s">
        <v>349</v>
      </c>
      <c r="D363" s="9" t="s">
        <v>221</v>
      </c>
      <c r="E363" s="10">
        <v>11769.03</v>
      </c>
      <c r="F363" s="10">
        <v>4862.0200000000004</v>
      </c>
      <c r="G363" s="10">
        <v>7000</v>
      </c>
      <c r="H363" s="10">
        <v>7000</v>
      </c>
      <c r="I363" s="10">
        <f t="shared" si="20"/>
        <v>59.478138810080353</v>
      </c>
      <c r="J363" s="10">
        <f t="shared" si="21"/>
        <v>143.97308114734204</v>
      </c>
      <c r="K363" s="10">
        <f t="shared" si="22"/>
        <v>59.478138810080353</v>
      </c>
      <c r="L363" s="10">
        <f t="shared" si="23"/>
        <v>143.97308114734204</v>
      </c>
    </row>
    <row r="364" spans="1:12" x14ac:dyDescent="0.3">
      <c r="A364" s="8"/>
      <c r="B364" s="8"/>
      <c r="C364" s="9" t="s">
        <v>350</v>
      </c>
      <c r="D364" s="9" t="s">
        <v>351</v>
      </c>
      <c r="E364" s="10">
        <v>40000</v>
      </c>
      <c r="F364" s="10">
        <v>40000</v>
      </c>
      <c r="G364" s="10">
        <v>42000</v>
      </c>
      <c r="H364" s="10">
        <v>43000</v>
      </c>
      <c r="I364" s="10">
        <f t="shared" si="20"/>
        <v>105</v>
      </c>
      <c r="J364" s="10">
        <f t="shared" si="21"/>
        <v>105</v>
      </c>
      <c r="K364" s="10">
        <f t="shared" si="22"/>
        <v>107.5</v>
      </c>
      <c r="L364" s="10">
        <f t="shared" si="23"/>
        <v>107.5</v>
      </c>
    </row>
    <row r="365" spans="1:12" x14ac:dyDescent="0.3">
      <c r="A365" s="5"/>
      <c r="B365" s="6" t="s">
        <v>122</v>
      </c>
      <c r="C365" s="5"/>
      <c r="D365" s="6" t="s">
        <v>123</v>
      </c>
      <c r="E365" s="7">
        <f>+E366+E367+E368+E369+E370+E371+E372+E373+E374+E375+E376+E377+E378+E379+E380+E381+E382+E383+E384+E385+E386+E387+E388+E389+E390+E391+E392</f>
        <v>7591856.0900000008</v>
      </c>
      <c r="F365" s="7">
        <f>+F366+F367+F368+F369+F370+F371+F372+F373+F374+F375+F376+F377+F378+F379+F380+F381+F382+F383+F384+F385+F386+F387+F388+F389+F390+F391+F392</f>
        <v>8302421.6499999985</v>
      </c>
      <c r="G365" s="7">
        <f>+G366+G367+G368+G369+G370+G371+G372+G373+G374+G375+G376+G377+G378+G379+G380+G381+G382+G383+G384+G385+G386+G387+G388+G389+G390+G391+G392</f>
        <v>8752314</v>
      </c>
      <c r="H365" s="7">
        <f>+H366+H367+H368+H369+H370+H371+H372+H373+H374+H375+H376+H377+H378+H379+H380+H381+H382+H383+H384+H385+H386+H387+H388+H389+H390+H391+H392</f>
        <v>8772314</v>
      </c>
      <c r="I365" s="7">
        <f t="shared" si="20"/>
        <v>115.28556253231083</v>
      </c>
      <c r="J365" s="7">
        <f t="shared" si="21"/>
        <v>105.41880873997771</v>
      </c>
      <c r="K365" s="7">
        <f t="shared" si="22"/>
        <v>115.54900272088797</v>
      </c>
      <c r="L365" s="7">
        <f t="shared" si="23"/>
        <v>105.65970231107211</v>
      </c>
    </row>
    <row r="366" spans="1:12" x14ac:dyDescent="0.3">
      <c r="A366" s="8"/>
      <c r="B366" s="8"/>
      <c r="C366" s="9" t="s">
        <v>274</v>
      </c>
      <c r="D366" s="9" t="s">
        <v>275</v>
      </c>
      <c r="E366" s="10">
        <v>16660.63</v>
      </c>
      <c r="F366" s="10">
        <v>21662.84</v>
      </c>
      <c r="G366" s="10">
        <v>40000</v>
      </c>
      <c r="H366" s="10">
        <v>40000</v>
      </c>
      <c r="I366" s="10">
        <f t="shared" si="20"/>
        <v>240.08695949672969</v>
      </c>
      <c r="J366" s="10">
        <f t="shared" si="21"/>
        <v>184.64799629226823</v>
      </c>
      <c r="K366" s="10">
        <f t="shared" si="22"/>
        <v>240.08695949672969</v>
      </c>
      <c r="L366" s="10">
        <f t="shared" si="23"/>
        <v>184.64799629226823</v>
      </c>
    </row>
    <row r="367" spans="1:12" x14ac:dyDescent="0.3">
      <c r="A367" s="8"/>
      <c r="B367" s="8"/>
      <c r="C367" s="9" t="s">
        <v>352</v>
      </c>
      <c r="D367" s="9" t="s">
        <v>353</v>
      </c>
      <c r="E367" s="10">
        <v>4788298.05</v>
      </c>
      <c r="F367" s="10">
        <v>5193423.6399999997</v>
      </c>
      <c r="G367" s="10">
        <v>5311000</v>
      </c>
      <c r="H367" s="10">
        <v>5316000</v>
      </c>
      <c r="I367" s="10">
        <f t="shared" si="20"/>
        <v>110.91623672005966</v>
      </c>
      <c r="J367" s="10">
        <f t="shared" si="21"/>
        <v>102.26394702512658</v>
      </c>
      <c r="K367" s="10">
        <f t="shared" si="22"/>
        <v>111.02065795590983</v>
      </c>
      <c r="L367" s="10">
        <f t="shared" si="23"/>
        <v>102.36022262955618</v>
      </c>
    </row>
    <row r="368" spans="1:12" x14ac:dyDescent="0.3">
      <c r="A368" s="8"/>
      <c r="B368" s="8"/>
      <c r="C368" s="9" t="s">
        <v>354</v>
      </c>
      <c r="D368" s="9" t="s">
        <v>355</v>
      </c>
      <c r="E368" s="10">
        <v>98112.87</v>
      </c>
      <c r="F368" s="10">
        <v>274629.52</v>
      </c>
      <c r="G368" s="10">
        <v>400000</v>
      </c>
      <c r="H368" s="10">
        <v>400000</v>
      </c>
      <c r="I368" s="10">
        <f t="shared" si="20"/>
        <v>407.69371031547649</v>
      </c>
      <c r="J368" s="10">
        <f t="shared" si="21"/>
        <v>145.65076616672525</v>
      </c>
      <c r="K368" s="10">
        <f t="shared" si="22"/>
        <v>407.69371031547649</v>
      </c>
      <c r="L368" s="10">
        <f t="shared" si="23"/>
        <v>145.65076616672525</v>
      </c>
    </row>
    <row r="369" spans="1:12" x14ac:dyDescent="0.3">
      <c r="A369" s="8"/>
      <c r="B369" s="8"/>
      <c r="C369" s="9" t="s">
        <v>356</v>
      </c>
      <c r="D369" s="9" t="s">
        <v>357</v>
      </c>
      <c r="E369" s="10">
        <v>96120.2</v>
      </c>
      <c r="F369" s="10">
        <v>106434.17</v>
      </c>
      <c r="G369" s="10">
        <v>29500</v>
      </c>
      <c r="H369" s="10">
        <v>29500</v>
      </c>
      <c r="I369" s="10">
        <f t="shared" si="20"/>
        <v>30.690739303497082</v>
      </c>
      <c r="J369" s="10">
        <f t="shared" si="21"/>
        <v>27.716662797295267</v>
      </c>
      <c r="K369" s="10">
        <f t="shared" si="22"/>
        <v>30.690739303497082</v>
      </c>
      <c r="L369" s="10">
        <f t="shared" si="23"/>
        <v>27.716662797295267</v>
      </c>
    </row>
    <row r="370" spans="1:12" x14ac:dyDescent="0.3">
      <c r="A370" s="8"/>
      <c r="B370" s="8"/>
      <c r="C370" s="9" t="s">
        <v>358</v>
      </c>
      <c r="D370" s="9" t="s">
        <v>359</v>
      </c>
      <c r="E370" s="10">
        <v>1416549.21</v>
      </c>
      <c r="F370" s="10">
        <v>1550821.07</v>
      </c>
      <c r="G370" s="10">
        <v>1583000</v>
      </c>
      <c r="H370" s="10">
        <v>1583000</v>
      </c>
      <c r="I370" s="10">
        <f t="shared" si="20"/>
        <v>111.75044176545057</v>
      </c>
      <c r="J370" s="10">
        <f t="shared" si="21"/>
        <v>102.07496084638572</v>
      </c>
      <c r="K370" s="10">
        <f t="shared" si="22"/>
        <v>111.75044176545057</v>
      </c>
      <c r="L370" s="10">
        <f t="shared" si="23"/>
        <v>102.07496084638572</v>
      </c>
    </row>
    <row r="371" spans="1:12" x14ac:dyDescent="0.3">
      <c r="A371" s="8"/>
      <c r="B371" s="8"/>
      <c r="C371" s="9" t="s">
        <v>360</v>
      </c>
      <c r="D371" s="9" t="s">
        <v>361</v>
      </c>
      <c r="E371" s="10">
        <v>34870</v>
      </c>
      <c r="F371" s="10">
        <v>81380</v>
      </c>
      <c r="G371" s="10">
        <v>83000</v>
      </c>
      <c r="H371" s="10">
        <v>83000</v>
      </c>
      <c r="I371" s="10">
        <f t="shared" si="20"/>
        <v>238.02695726985951</v>
      </c>
      <c r="J371" s="10">
        <f t="shared" si="21"/>
        <v>101.99066109609241</v>
      </c>
      <c r="K371" s="10">
        <f t="shared" si="22"/>
        <v>238.02695726985951</v>
      </c>
      <c r="L371" s="10">
        <f t="shared" si="23"/>
        <v>101.99066109609241</v>
      </c>
    </row>
    <row r="372" spans="1:12" x14ac:dyDescent="0.3">
      <c r="A372" s="8"/>
      <c r="B372" s="8"/>
      <c r="C372" s="9" t="s">
        <v>362</v>
      </c>
      <c r="D372" s="9" t="s">
        <v>363</v>
      </c>
      <c r="E372" s="10">
        <v>20700</v>
      </c>
      <c r="F372" s="10">
        <v>20440.330000000002</v>
      </c>
      <c r="G372" s="10">
        <v>22000</v>
      </c>
      <c r="H372" s="10">
        <v>22000</v>
      </c>
      <c r="I372" s="10">
        <f t="shared" si="20"/>
        <v>106.28019323671498</v>
      </c>
      <c r="J372" s="10">
        <f t="shared" si="21"/>
        <v>107.6303562613715</v>
      </c>
      <c r="K372" s="10">
        <f t="shared" si="22"/>
        <v>106.28019323671498</v>
      </c>
      <c r="L372" s="10">
        <f t="shared" si="23"/>
        <v>107.6303562613715</v>
      </c>
    </row>
    <row r="373" spans="1:12" x14ac:dyDescent="0.3">
      <c r="A373" s="8"/>
      <c r="B373" s="8"/>
      <c r="C373" s="9" t="s">
        <v>364</v>
      </c>
      <c r="D373" s="9" t="s">
        <v>365</v>
      </c>
      <c r="E373" s="10">
        <v>61000</v>
      </c>
      <c r="F373" s="10">
        <v>81000</v>
      </c>
      <c r="G373" s="10">
        <v>81000</v>
      </c>
      <c r="H373" s="10">
        <v>81000</v>
      </c>
      <c r="I373" s="10">
        <f t="shared" si="20"/>
        <v>132.78688524590163</v>
      </c>
      <c r="J373" s="10">
        <f t="shared" si="21"/>
        <v>100</v>
      </c>
      <c r="K373" s="10">
        <f t="shared" si="22"/>
        <v>132.78688524590163</v>
      </c>
      <c r="L373" s="10">
        <f t="shared" si="23"/>
        <v>100</v>
      </c>
    </row>
    <row r="374" spans="1:12" x14ac:dyDescent="0.3">
      <c r="A374" s="8"/>
      <c r="B374" s="8"/>
      <c r="C374" s="9" t="s">
        <v>366</v>
      </c>
      <c r="D374" s="9" t="s">
        <v>367</v>
      </c>
      <c r="E374" s="10">
        <v>443170.91</v>
      </c>
      <c r="F374" s="10">
        <v>456000</v>
      </c>
      <c r="G374" s="10">
        <v>540000</v>
      </c>
      <c r="H374" s="10">
        <v>540000</v>
      </c>
      <c r="I374" s="10">
        <f t="shared" si="20"/>
        <v>121.84915295997205</v>
      </c>
      <c r="J374" s="10">
        <f t="shared" si="21"/>
        <v>118.42105263157893</v>
      </c>
      <c r="K374" s="10">
        <f t="shared" si="22"/>
        <v>121.84915295997205</v>
      </c>
      <c r="L374" s="10">
        <f t="shared" si="23"/>
        <v>118.42105263157893</v>
      </c>
    </row>
    <row r="375" spans="1:12" x14ac:dyDescent="0.3">
      <c r="A375" s="8"/>
      <c r="B375" s="8"/>
      <c r="C375" s="9" t="s">
        <v>368</v>
      </c>
      <c r="D375" s="9" t="s">
        <v>369</v>
      </c>
      <c r="E375" s="10">
        <v>56599.95</v>
      </c>
      <c r="F375" s="10">
        <v>56999.69</v>
      </c>
      <c r="G375" s="10">
        <v>0</v>
      </c>
      <c r="H375" s="10">
        <v>0</v>
      </c>
      <c r="I375" s="10">
        <f t="shared" si="20"/>
        <v>0</v>
      </c>
      <c r="J375" s="10">
        <f t="shared" si="21"/>
        <v>0</v>
      </c>
      <c r="K375" s="10">
        <f t="shared" si="22"/>
        <v>0</v>
      </c>
      <c r="L375" s="10">
        <f t="shared" si="23"/>
        <v>0</v>
      </c>
    </row>
    <row r="376" spans="1:12" x14ac:dyDescent="0.3">
      <c r="A376" s="8"/>
      <c r="B376" s="8"/>
      <c r="C376" s="9" t="s">
        <v>370</v>
      </c>
      <c r="D376" s="9" t="s">
        <v>371</v>
      </c>
      <c r="E376" s="10">
        <v>95500.01</v>
      </c>
      <c r="F376" s="10">
        <v>94999.35</v>
      </c>
      <c r="G376" s="10">
        <v>0</v>
      </c>
      <c r="H376" s="10">
        <v>0</v>
      </c>
      <c r="I376" s="10">
        <f t="shared" si="20"/>
        <v>0</v>
      </c>
      <c r="J376" s="10">
        <f t="shared" si="21"/>
        <v>0</v>
      </c>
      <c r="K376" s="10">
        <f t="shared" si="22"/>
        <v>0</v>
      </c>
      <c r="L376" s="10">
        <f t="shared" si="23"/>
        <v>0</v>
      </c>
    </row>
    <row r="377" spans="1:12" x14ac:dyDescent="0.3">
      <c r="A377" s="8"/>
      <c r="B377" s="8"/>
      <c r="C377" s="9" t="s">
        <v>372</v>
      </c>
      <c r="D377" s="9" t="s">
        <v>373</v>
      </c>
      <c r="E377" s="10">
        <v>56900</v>
      </c>
      <c r="F377" s="10">
        <v>56900</v>
      </c>
      <c r="G377" s="10">
        <v>0</v>
      </c>
      <c r="H377" s="10">
        <v>0</v>
      </c>
      <c r="I377" s="10">
        <f t="shared" si="20"/>
        <v>0</v>
      </c>
      <c r="J377" s="10">
        <f t="shared" si="21"/>
        <v>0</v>
      </c>
      <c r="K377" s="10">
        <f t="shared" si="22"/>
        <v>0</v>
      </c>
      <c r="L377" s="10">
        <f t="shared" si="23"/>
        <v>0</v>
      </c>
    </row>
    <row r="378" spans="1:12" x14ac:dyDescent="0.3">
      <c r="A378" s="8"/>
      <c r="B378" s="8"/>
      <c r="C378" s="9" t="s">
        <v>374</v>
      </c>
      <c r="D378" s="9" t="s">
        <v>375</v>
      </c>
      <c r="E378" s="10">
        <v>51100.01</v>
      </c>
      <c r="F378" s="10">
        <v>50999.35</v>
      </c>
      <c r="G378" s="10">
        <v>0</v>
      </c>
      <c r="H378" s="10">
        <v>0</v>
      </c>
      <c r="I378" s="10">
        <f t="shared" si="20"/>
        <v>0</v>
      </c>
      <c r="J378" s="10">
        <f t="shared" si="21"/>
        <v>0</v>
      </c>
      <c r="K378" s="10">
        <f t="shared" si="22"/>
        <v>0</v>
      </c>
      <c r="L378" s="10">
        <f t="shared" si="23"/>
        <v>0</v>
      </c>
    </row>
    <row r="379" spans="1:12" x14ac:dyDescent="0.3">
      <c r="A379" s="8"/>
      <c r="B379" s="8"/>
      <c r="C379" s="9" t="s">
        <v>376</v>
      </c>
      <c r="D379" s="9" t="s">
        <v>377</v>
      </c>
      <c r="E379" s="10">
        <v>0</v>
      </c>
      <c r="F379" s="10">
        <v>0</v>
      </c>
      <c r="G379" s="10">
        <v>25000</v>
      </c>
      <c r="H379" s="10">
        <v>25000</v>
      </c>
      <c r="I379" s="10" t="str">
        <f t="shared" si="20"/>
        <v>-</v>
      </c>
      <c r="J379" s="10" t="str">
        <f t="shared" si="21"/>
        <v>-</v>
      </c>
      <c r="K379" s="10" t="str">
        <f t="shared" si="22"/>
        <v>-</v>
      </c>
      <c r="L379" s="10" t="str">
        <f t="shared" si="23"/>
        <v>-</v>
      </c>
    </row>
    <row r="380" spans="1:12" x14ac:dyDescent="0.3">
      <c r="A380" s="8"/>
      <c r="B380" s="8"/>
      <c r="C380" s="9" t="s">
        <v>264</v>
      </c>
      <c r="D380" s="9" t="s">
        <v>265</v>
      </c>
      <c r="E380" s="10">
        <v>18300</v>
      </c>
      <c r="F380" s="10">
        <v>0</v>
      </c>
      <c r="G380" s="10">
        <v>0</v>
      </c>
      <c r="H380" s="10">
        <v>0</v>
      </c>
      <c r="I380" s="10">
        <f t="shared" si="20"/>
        <v>0</v>
      </c>
      <c r="J380" s="10" t="str">
        <f t="shared" si="21"/>
        <v>-</v>
      </c>
      <c r="K380" s="10">
        <f t="shared" si="22"/>
        <v>0</v>
      </c>
      <c r="L380" s="10" t="str">
        <f t="shared" si="23"/>
        <v>-</v>
      </c>
    </row>
    <row r="381" spans="1:12" x14ac:dyDescent="0.3">
      <c r="A381" s="8"/>
      <c r="B381" s="8"/>
      <c r="C381" s="9" t="s">
        <v>378</v>
      </c>
      <c r="D381" s="9" t="s">
        <v>379</v>
      </c>
      <c r="E381" s="10">
        <v>25016.65</v>
      </c>
      <c r="F381" s="10">
        <v>25999.35</v>
      </c>
      <c r="G381" s="10">
        <v>0</v>
      </c>
      <c r="H381" s="10">
        <v>0</v>
      </c>
      <c r="I381" s="10">
        <f t="shared" si="20"/>
        <v>0</v>
      </c>
      <c r="J381" s="10">
        <f t="shared" si="21"/>
        <v>0</v>
      </c>
      <c r="K381" s="10">
        <f t="shared" si="22"/>
        <v>0</v>
      </c>
      <c r="L381" s="10">
        <f t="shared" si="23"/>
        <v>0</v>
      </c>
    </row>
    <row r="382" spans="1:12" x14ac:dyDescent="0.3">
      <c r="A382" s="8"/>
      <c r="B382" s="8"/>
      <c r="C382" s="9" t="s">
        <v>336</v>
      </c>
      <c r="D382" s="9" t="s">
        <v>337</v>
      </c>
      <c r="E382" s="10">
        <v>0</v>
      </c>
      <c r="F382" s="10">
        <v>0</v>
      </c>
      <c r="G382" s="10">
        <v>377498</v>
      </c>
      <c r="H382" s="10">
        <v>377498</v>
      </c>
      <c r="I382" s="10" t="str">
        <f t="shared" si="20"/>
        <v>-</v>
      </c>
      <c r="J382" s="10" t="str">
        <f t="shared" si="21"/>
        <v>-</v>
      </c>
      <c r="K382" s="10" t="str">
        <f t="shared" si="22"/>
        <v>-</v>
      </c>
      <c r="L382" s="10" t="str">
        <f t="shared" si="23"/>
        <v>-</v>
      </c>
    </row>
    <row r="383" spans="1:12" x14ac:dyDescent="0.3">
      <c r="A383" s="8"/>
      <c r="B383" s="8"/>
      <c r="C383" s="9" t="s">
        <v>380</v>
      </c>
      <c r="D383" s="9" t="s">
        <v>381</v>
      </c>
      <c r="E383" s="10">
        <v>19800</v>
      </c>
      <c r="F383" s="10">
        <v>24988.92</v>
      </c>
      <c r="G383" s="10">
        <v>20000</v>
      </c>
      <c r="H383" s="10">
        <v>25000</v>
      </c>
      <c r="I383" s="10">
        <f t="shared" si="20"/>
        <v>101.01010101010101</v>
      </c>
      <c r="J383" s="10">
        <f t="shared" si="21"/>
        <v>80.035471721066784</v>
      </c>
      <c r="K383" s="10">
        <f t="shared" si="22"/>
        <v>126.26262626262626</v>
      </c>
      <c r="L383" s="10">
        <f t="shared" si="23"/>
        <v>100.04433965133347</v>
      </c>
    </row>
    <row r="384" spans="1:12" x14ac:dyDescent="0.3">
      <c r="A384" s="8"/>
      <c r="B384" s="8"/>
      <c r="C384" s="9" t="s">
        <v>276</v>
      </c>
      <c r="D384" s="9" t="s">
        <v>277</v>
      </c>
      <c r="E384" s="10">
        <v>0</v>
      </c>
      <c r="F384" s="10">
        <v>0</v>
      </c>
      <c r="G384" s="10">
        <v>16</v>
      </c>
      <c r="H384" s="10">
        <v>16</v>
      </c>
      <c r="I384" s="10" t="str">
        <f t="shared" si="20"/>
        <v>-</v>
      </c>
      <c r="J384" s="10" t="str">
        <f t="shared" si="21"/>
        <v>-</v>
      </c>
      <c r="K384" s="10" t="str">
        <f t="shared" si="22"/>
        <v>-</v>
      </c>
      <c r="L384" s="10" t="str">
        <f t="shared" si="23"/>
        <v>-</v>
      </c>
    </row>
    <row r="385" spans="1:12" x14ac:dyDescent="0.3">
      <c r="A385" s="8"/>
      <c r="B385" s="8"/>
      <c r="C385" s="9" t="s">
        <v>278</v>
      </c>
      <c r="D385" s="9" t="s">
        <v>279</v>
      </c>
      <c r="E385" s="10">
        <v>13604.22</v>
      </c>
      <c r="F385" s="10">
        <v>10291.18</v>
      </c>
      <c r="G385" s="10">
        <v>14500</v>
      </c>
      <c r="H385" s="10">
        <v>14500</v>
      </c>
      <c r="I385" s="10">
        <f t="shared" si="20"/>
        <v>106.58457449232665</v>
      </c>
      <c r="J385" s="10">
        <f t="shared" si="21"/>
        <v>140.89735093546122</v>
      </c>
      <c r="K385" s="10">
        <f t="shared" si="22"/>
        <v>106.58457449232665</v>
      </c>
      <c r="L385" s="10">
        <f t="shared" si="23"/>
        <v>140.89735093546122</v>
      </c>
    </row>
    <row r="386" spans="1:12" x14ac:dyDescent="0.3">
      <c r="A386" s="8"/>
      <c r="B386" s="8"/>
      <c r="C386" s="9" t="s">
        <v>302</v>
      </c>
      <c r="D386" s="9" t="s">
        <v>303</v>
      </c>
      <c r="E386" s="10">
        <v>788.4</v>
      </c>
      <c r="F386" s="10">
        <v>506</v>
      </c>
      <c r="G386" s="10">
        <v>1200</v>
      </c>
      <c r="H386" s="10">
        <v>1200</v>
      </c>
      <c r="I386" s="10">
        <f t="shared" si="20"/>
        <v>152.20700152207002</v>
      </c>
      <c r="J386" s="10">
        <f t="shared" si="21"/>
        <v>237.15415019762847</v>
      </c>
      <c r="K386" s="10">
        <f t="shared" si="22"/>
        <v>152.20700152207002</v>
      </c>
      <c r="L386" s="10">
        <f t="shared" si="23"/>
        <v>237.15415019762847</v>
      </c>
    </row>
    <row r="387" spans="1:12" x14ac:dyDescent="0.3">
      <c r="A387" s="8"/>
      <c r="B387" s="8"/>
      <c r="C387" s="9" t="s">
        <v>382</v>
      </c>
      <c r="D387" s="9" t="s">
        <v>383</v>
      </c>
      <c r="E387" s="10">
        <v>13660</v>
      </c>
      <c r="F387" s="10">
        <v>11363.1</v>
      </c>
      <c r="G387" s="10">
        <v>10000</v>
      </c>
      <c r="H387" s="10">
        <v>10000</v>
      </c>
      <c r="I387" s="10">
        <f t="shared" ref="I387:I450" si="24">IF(E387&lt;&gt;0,G387/E387*100,"-")</f>
        <v>73.206442166910691</v>
      </c>
      <c r="J387" s="10">
        <f t="shared" ref="J387:J450" si="25">IF(F387&lt;&gt;0,G387/F387*100,"-")</f>
        <v>88.004153796059171</v>
      </c>
      <c r="K387" s="10">
        <f t="shared" ref="K387:K450" si="26">IF(E387&lt;&gt;0,H387/E387*100,"-")</f>
        <v>73.206442166910691</v>
      </c>
      <c r="L387" s="10">
        <f t="shared" ref="L387:L450" si="27">IF(F387&lt;&gt;0,H387/F387*100,"-")</f>
        <v>88.004153796059171</v>
      </c>
    </row>
    <row r="388" spans="1:12" x14ac:dyDescent="0.3">
      <c r="A388" s="8"/>
      <c r="B388" s="8"/>
      <c r="C388" s="9" t="s">
        <v>346</v>
      </c>
      <c r="D388" s="9" t="s">
        <v>221</v>
      </c>
      <c r="E388" s="10">
        <v>52195.62</v>
      </c>
      <c r="F388" s="10">
        <v>13442.42</v>
      </c>
      <c r="G388" s="10">
        <v>25600</v>
      </c>
      <c r="H388" s="10">
        <v>25600</v>
      </c>
      <c r="I388" s="10">
        <f t="shared" si="24"/>
        <v>49.046260969790183</v>
      </c>
      <c r="J388" s="10">
        <f t="shared" si="25"/>
        <v>190.44189959843541</v>
      </c>
      <c r="K388" s="10">
        <f t="shared" si="26"/>
        <v>49.046260969790183</v>
      </c>
      <c r="L388" s="10">
        <f t="shared" si="27"/>
        <v>190.44189959843541</v>
      </c>
    </row>
    <row r="389" spans="1:12" x14ac:dyDescent="0.3">
      <c r="A389" s="8"/>
      <c r="B389" s="8"/>
      <c r="C389" s="9" t="s">
        <v>347</v>
      </c>
      <c r="D389" s="9" t="s">
        <v>348</v>
      </c>
      <c r="E389" s="10">
        <v>1168.6400000000001</v>
      </c>
      <c r="F389" s="10">
        <v>0</v>
      </c>
      <c r="G389" s="10">
        <v>0</v>
      </c>
      <c r="H389" s="10">
        <v>0</v>
      </c>
      <c r="I389" s="10">
        <f t="shared" si="24"/>
        <v>0</v>
      </c>
      <c r="J389" s="10" t="str">
        <f t="shared" si="25"/>
        <v>-</v>
      </c>
      <c r="K389" s="10">
        <f t="shared" si="26"/>
        <v>0</v>
      </c>
      <c r="L389" s="10" t="str">
        <f t="shared" si="27"/>
        <v>-</v>
      </c>
    </row>
    <row r="390" spans="1:12" x14ac:dyDescent="0.3">
      <c r="A390" s="8"/>
      <c r="B390" s="8"/>
      <c r="C390" s="9" t="s">
        <v>384</v>
      </c>
      <c r="D390" s="9" t="s">
        <v>385</v>
      </c>
      <c r="E390" s="10">
        <v>66000</v>
      </c>
      <c r="F390" s="10">
        <v>66000</v>
      </c>
      <c r="G390" s="10">
        <v>66000</v>
      </c>
      <c r="H390" s="10">
        <v>66000</v>
      </c>
      <c r="I390" s="10">
        <f t="shared" si="24"/>
        <v>100</v>
      </c>
      <c r="J390" s="10">
        <f t="shared" si="25"/>
        <v>100</v>
      </c>
      <c r="K390" s="10">
        <f t="shared" si="26"/>
        <v>100</v>
      </c>
      <c r="L390" s="10">
        <f t="shared" si="27"/>
        <v>100</v>
      </c>
    </row>
    <row r="391" spans="1:12" x14ac:dyDescent="0.3">
      <c r="A391" s="8"/>
      <c r="B391" s="8"/>
      <c r="C391" s="9" t="s">
        <v>386</v>
      </c>
      <c r="D391" s="9" t="s">
        <v>221</v>
      </c>
      <c r="E391" s="10">
        <v>11977.69</v>
      </c>
      <c r="F391" s="10">
        <v>15194.21</v>
      </c>
      <c r="G391" s="10">
        <v>10000</v>
      </c>
      <c r="H391" s="10">
        <v>20000</v>
      </c>
      <c r="I391" s="10">
        <f t="shared" si="24"/>
        <v>83.488552467128457</v>
      </c>
      <c r="J391" s="10">
        <f t="shared" si="25"/>
        <v>65.814543829524538</v>
      </c>
      <c r="K391" s="10">
        <f t="shared" si="26"/>
        <v>166.97710493425691</v>
      </c>
      <c r="L391" s="10">
        <f t="shared" si="27"/>
        <v>131.62908765904908</v>
      </c>
    </row>
    <row r="392" spans="1:12" x14ac:dyDescent="0.3">
      <c r="A392" s="8"/>
      <c r="B392" s="8"/>
      <c r="C392" s="9" t="s">
        <v>349</v>
      </c>
      <c r="D392" s="9" t="s">
        <v>221</v>
      </c>
      <c r="E392" s="10">
        <v>133763.03</v>
      </c>
      <c r="F392" s="10">
        <v>88946.51</v>
      </c>
      <c r="G392" s="10">
        <v>113000</v>
      </c>
      <c r="H392" s="10">
        <v>113000</v>
      </c>
      <c r="I392" s="10">
        <f t="shared" si="24"/>
        <v>84.477751438495375</v>
      </c>
      <c r="J392" s="10">
        <f t="shared" si="25"/>
        <v>127.0426461926387</v>
      </c>
      <c r="K392" s="10">
        <f t="shared" si="26"/>
        <v>84.477751438495375</v>
      </c>
      <c r="L392" s="10">
        <f t="shared" si="27"/>
        <v>127.0426461926387</v>
      </c>
    </row>
    <row r="393" spans="1:12" x14ac:dyDescent="0.3">
      <c r="A393" s="5"/>
      <c r="B393" s="6" t="s">
        <v>387</v>
      </c>
      <c r="C393" s="5"/>
      <c r="D393" s="6" t="s">
        <v>388</v>
      </c>
      <c r="E393" s="7">
        <f>+E394+E395+E396+E397</f>
        <v>134449.66</v>
      </c>
      <c r="F393" s="7">
        <f>+F394+F395+F396+F397</f>
        <v>133364.86000000002</v>
      </c>
      <c r="G393" s="7">
        <f>+G394+G395+G396+G397</f>
        <v>141000</v>
      </c>
      <c r="H393" s="7">
        <f>+H394+H395+H396+H397</f>
        <v>141000</v>
      </c>
      <c r="I393" s="7">
        <f t="shared" si="24"/>
        <v>104.87196471898849</v>
      </c>
      <c r="J393" s="7">
        <f t="shared" si="25"/>
        <v>105.72500132343706</v>
      </c>
      <c r="K393" s="7">
        <f t="shared" si="26"/>
        <v>104.87196471898849</v>
      </c>
      <c r="L393" s="7">
        <f t="shared" si="27"/>
        <v>105.72500132343706</v>
      </c>
    </row>
    <row r="394" spans="1:12" x14ac:dyDescent="0.3">
      <c r="A394" s="8"/>
      <c r="B394" s="8"/>
      <c r="C394" s="9" t="s">
        <v>389</v>
      </c>
      <c r="D394" s="9" t="s">
        <v>390</v>
      </c>
      <c r="E394" s="10">
        <v>114832.44</v>
      </c>
      <c r="F394" s="10">
        <v>115765.3</v>
      </c>
      <c r="G394" s="10">
        <v>122000</v>
      </c>
      <c r="H394" s="10">
        <v>122000</v>
      </c>
      <c r="I394" s="10">
        <f t="shared" si="24"/>
        <v>106.2417553785324</v>
      </c>
      <c r="J394" s="10">
        <f t="shared" si="25"/>
        <v>105.38563801069922</v>
      </c>
      <c r="K394" s="10">
        <f t="shared" si="26"/>
        <v>106.2417553785324</v>
      </c>
      <c r="L394" s="10">
        <f t="shared" si="27"/>
        <v>105.38563801069922</v>
      </c>
    </row>
    <row r="395" spans="1:12" x14ac:dyDescent="0.3">
      <c r="A395" s="8"/>
      <c r="B395" s="8"/>
      <c r="C395" s="9" t="s">
        <v>360</v>
      </c>
      <c r="D395" s="9" t="s">
        <v>361</v>
      </c>
      <c r="E395" s="10">
        <v>6126.88</v>
      </c>
      <c r="F395" s="10">
        <v>10619</v>
      </c>
      <c r="G395" s="10">
        <v>12000</v>
      </c>
      <c r="H395" s="10">
        <v>12000</v>
      </c>
      <c r="I395" s="10">
        <f t="shared" si="24"/>
        <v>195.85825085524769</v>
      </c>
      <c r="J395" s="10">
        <f t="shared" si="25"/>
        <v>113.00499105377153</v>
      </c>
      <c r="K395" s="10">
        <f t="shared" si="26"/>
        <v>195.85825085524769</v>
      </c>
      <c r="L395" s="10">
        <f t="shared" si="27"/>
        <v>113.00499105377153</v>
      </c>
    </row>
    <row r="396" spans="1:12" x14ac:dyDescent="0.3">
      <c r="A396" s="8"/>
      <c r="B396" s="8"/>
      <c r="C396" s="9" t="s">
        <v>346</v>
      </c>
      <c r="D396" s="9" t="s">
        <v>221</v>
      </c>
      <c r="E396" s="10">
        <v>12388.75</v>
      </c>
      <c r="F396" s="10">
        <v>6980.56</v>
      </c>
      <c r="G396" s="10">
        <v>7000</v>
      </c>
      <c r="H396" s="10">
        <v>7000</v>
      </c>
      <c r="I396" s="10">
        <f t="shared" si="24"/>
        <v>56.502875592775702</v>
      </c>
      <c r="J396" s="10">
        <f t="shared" si="25"/>
        <v>100.27848768580169</v>
      </c>
      <c r="K396" s="10">
        <f t="shared" si="26"/>
        <v>56.502875592775702</v>
      </c>
      <c r="L396" s="10">
        <f t="shared" si="27"/>
        <v>100.27848768580169</v>
      </c>
    </row>
    <row r="397" spans="1:12" x14ac:dyDescent="0.3">
      <c r="A397" s="8"/>
      <c r="B397" s="8"/>
      <c r="C397" s="9" t="s">
        <v>347</v>
      </c>
      <c r="D397" s="9" t="s">
        <v>348</v>
      </c>
      <c r="E397" s="10">
        <v>1101.5899999999999</v>
      </c>
      <c r="F397" s="10">
        <v>0</v>
      </c>
      <c r="G397" s="10">
        <v>0</v>
      </c>
      <c r="H397" s="10">
        <v>0</v>
      </c>
      <c r="I397" s="10">
        <f t="shared" si="24"/>
        <v>0</v>
      </c>
      <c r="J397" s="10" t="str">
        <f t="shared" si="25"/>
        <v>-</v>
      </c>
      <c r="K397" s="10">
        <f t="shared" si="26"/>
        <v>0</v>
      </c>
      <c r="L397" s="10" t="str">
        <f t="shared" si="27"/>
        <v>-</v>
      </c>
    </row>
    <row r="398" spans="1:12" x14ac:dyDescent="0.3">
      <c r="A398" s="5"/>
      <c r="B398" s="6" t="s">
        <v>254</v>
      </c>
      <c r="C398" s="5"/>
      <c r="D398" s="6" t="s">
        <v>255</v>
      </c>
      <c r="E398" s="7">
        <f>+E399</f>
        <v>99998.74</v>
      </c>
      <c r="F398" s="7">
        <f>+F399</f>
        <v>99855</v>
      </c>
      <c r="G398" s="7">
        <f>+G399</f>
        <v>100000</v>
      </c>
      <c r="H398" s="7">
        <f>+H399</f>
        <v>100000</v>
      </c>
      <c r="I398" s="7">
        <f t="shared" si="24"/>
        <v>100.0012600158762</v>
      </c>
      <c r="J398" s="7">
        <f t="shared" si="25"/>
        <v>100.14521055530518</v>
      </c>
      <c r="K398" s="7">
        <f t="shared" si="26"/>
        <v>100.0012600158762</v>
      </c>
      <c r="L398" s="7">
        <f t="shared" si="27"/>
        <v>100.14521055530518</v>
      </c>
    </row>
    <row r="399" spans="1:12" x14ac:dyDescent="0.3">
      <c r="A399" s="8"/>
      <c r="B399" s="8"/>
      <c r="C399" s="9" t="s">
        <v>391</v>
      </c>
      <c r="D399" s="9" t="s">
        <v>392</v>
      </c>
      <c r="E399" s="10">
        <v>99998.74</v>
      </c>
      <c r="F399" s="10">
        <v>99855</v>
      </c>
      <c r="G399" s="10">
        <v>100000</v>
      </c>
      <c r="H399" s="10">
        <v>100000</v>
      </c>
      <c r="I399" s="10">
        <f t="shared" si="24"/>
        <v>100.0012600158762</v>
      </c>
      <c r="J399" s="10">
        <f t="shared" si="25"/>
        <v>100.14521055530518</v>
      </c>
      <c r="K399" s="10">
        <f t="shared" si="26"/>
        <v>100.0012600158762</v>
      </c>
      <c r="L399" s="10">
        <f t="shared" si="27"/>
        <v>100.14521055530518</v>
      </c>
    </row>
    <row r="400" spans="1:12" x14ac:dyDescent="0.3">
      <c r="A400" s="2" t="s">
        <v>393</v>
      </c>
      <c r="B400" s="3"/>
      <c r="C400" s="3"/>
      <c r="D400" s="2" t="s">
        <v>394</v>
      </c>
      <c r="E400" s="4">
        <f>+E401+E404+E406+E408+E410+E414+E417+E421+E423+E426+E440+E446+E450+E452</f>
        <v>8780410.5600000005</v>
      </c>
      <c r="F400" s="4">
        <f>+F401+F404+F406+F408+F410+F414+F417+F421+F423+F426+F440+F446+F450+F452</f>
        <v>8008164.6300000008</v>
      </c>
      <c r="G400" s="4">
        <f>+G401+G404+G406+G408+G410+G414+G417+G421+G423+G426+G440+G446+G450+G452</f>
        <v>8150000</v>
      </c>
      <c r="H400" s="4">
        <f>+H401+H404+H406+H408+H410+H414+H417+H421+H423+H426+H440+H446+H450+H452</f>
        <v>8350000</v>
      </c>
      <c r="I400" s="4">
        <f t="shared" si="24"/>
        <v>92.820261015220666</v>
      </c>
      <c r="J400" s="4">
        <f t="shared" si="25"/>
        <v>101.77113454272228</v>
      </c>
      <c r="K400" s="4">
        <f t="shared" si="26"/>
        <v>95.098058831545103</v>
      </c>
      <c r="L400" s="4">
        <f t="shared" si="27"/>
        <v>104.26858569714493</v>
      </c>
    </row>
    <row r="401" spans="1:12" x14ac:dyDescent="0.3">
      <c r="A401" s="5"/>
      <c r="B401" s="6" t="s">
        <v>10</v>
      </c>
      <c r="C401" s="5"/>
      <c r="D401" s="6" t="s">
        <v>11</v>
      </c>
      <c r="E401" s="7">
        <f>+E402+E403</f>
        <v>6.8</v>
      </c>
      <c r="F401" s="7">
        <f>+F402+F403</f>
        <v>7204.99</v>
      </c>
      <c r="G401" s="7">
        <f>+G402+G403</f>
        <v>1831.13</v>
      </c>
      <c r="H401" s="7">
        <f>+H402+H403</f>
        <v>1831.13</v>
      </c>
      <c r="I401" s="7">
        <f t="shared" si="24"/>
        <v>26928.382352941178</v>
      </c>
      <c r="J401" s="7">
        <f t="shared" si="25"/>
        <v>25.414747279316142</v>
      </c>
      <c r="K401" s="7">
        <f t="shared" si="26"/>
        <v>26928.382352941178</v>
      </c>
      <c r="L401" s="7">
        <f t="shared" si="27"/>
        <v>25.414747279316142</v>
      </c>
    </row>
    <row r="402" spans="1:12" x14ac:dyDescent="0.3">
      <c r="A402" s="8"/>
      <c r="B402" s="8"/>
      <c r="C402" s="9" t="s">
        <v>395</v>
      </c>
      <c r="D402" s="9" t="s">
        <v>396</v>
      </c>
      <c r="E402" s="10">
        <v>6.8</v>
      </c>
      <c r="F402" s="10">
        <v>3706.14</v>
      </c>
      <c r="G402" s="10">
        <v>1831.13</v>
      </c>
      <c r="H402" s="10">
        <v>1831.13</v>
      </c>
      <c r="I402" s="10">
        <f t="shared" si="24"/>
        <v>26928.382352941178</v>
      </c>
      <c r="J402" s="10">
        <f t="shared" si="25"/>
        <v>49.408009411409182</v>
      </c>
      <c r="K402" s="10">
        <f t="shared" si="26"/>
        <v>26928.382352941178</v>
      </c>
      <c r="L402" s="10">
        <f t="shared" si="27"/>
        <v>49.408009411409182</v>
      </c>
    </row>
    <row r="403" spans="1:12" x14ac:dyDescent="0.3">
      <c r="A403" s="8"/>
      <c r="B403" s="8"/>
      <c r="C403" s="9" t="s">
        <v>397</v>
      </c>
      <c r="D403" s="9" t="s">
        <v>398</v>
      </c>
      <c r="E403" s="10">
        <v>0</v>
      </c>
      <c r="F403" s="10">
        <v>3498.85</v>
      </c>
      <c r="G403" s="10">
        <v>0</v>
      </c>
      <c r="H403" s="10">
        <v>0</v>
      </c>
      <c r="I403" s="10" t="str">
        <f t="shared" si="24"/>
        <v>-</v>
      </c>
      <c r="J403" s="10">
        <f t="shared" si="25"/>
        <v>0</v>
      </c>
      <c r="K403" s="10" t="str">
        <f t="shared" si="26"/>
        <v>-</v>
      </c>
      <c r="L403" s="10">
        <f t="shared" si="27"/>
        <v>0</v>
      </c>
    </row>
    <row r="404" spans="1:12" x14ac:dyDescent="0.3">
      <c r="A404" s="5"/>
      <c r="B404" s="6" t="s">
        <v>41</v>
      </c>
      <c r="C404" s="5"/>
      <c r="D404" s="6" t="s">
        <v>42</v>
      </c>
      <c r="E404" s="7">
        <f>+E405</f>
        <v>0</v>
      </c>
      <c r="F404" s="7">
        <f>+F405</f>
        <v>0</v>
      </c>
      <c r="G404" s="7">
        <f>+G405</f>
        <v>2033.42</v>
      </c>
      <c r="H404" s="7">
        <f>+H405</f>
        <v>2033.42</v>
      </c>
      <c r="I404" s="7" t="str">
        <f t="shared" si="24"/>
        <v>-</v>
      </c>
      <c r="J404" s="7" t="str">
        <f t="shared" si="25"/>
        <v>-</v>
      </c>
      <c r="K404" s="7" t="str">
        <f t="shared" si="26"/>
        <v>-</v>
      </c>
      <c r="L404" s="7" t="str">
        <f t="shared" si="27"/>
        <v>-</v>
      </c>
    </row>
    <row r="405" spans="1:12" x14ac:dyDescent="0.3">
      <c r="A405" s="8"/>
      <c r="B405" s="8"/>
      <c r="C405" s="9" t="s">
        <v>395</v>
      </c>
      <c r="D405" s="9" t="s">
        <v>396</v>
      </c>
      <c r="E405" s="10">
        <v>0</v>
      </c>
      <c r="F405" s="10">
        <v>0</v>
      </c>
      <c r="G405" s="10">
        <v>2033.42</v>
      </c>
      <c r="H405" s="10">
        <v>2033.42</v>
      </c>
      <c r="I405" s="10" t="str">
        <f t="shared" si="24"/>
        <v>-</v>
      </c>
      <c r="J405" s="10" t="str">
        <f t="shared" si="25"/>
        <v>-</v>
      </c>
      <c r="K405" s="10" t="str">
        <f t="shared" si="26"/>
        <v>-</v>
      </c>
      <c r="L405" s="10" t="str">
        <f t="shared" si="27"/>
        <v>-</v>
      </c>
    </row>
    <row r="406" spans="1:12" x14ac:dyDescent="0.3">
      <c r="A406" s="5"/>
      <c r="B406" s="6" t="s">
        <v>45</v>
      </c>
      <c r="C406" s="5"/>
      <c r="D406" s="6" t="s">
        <v>46</v>
      </c>
      <c r="E406" s="7">
        <f>+E407</f>
        <v>2</v>
      </c>
      <c r="F406" s="7">
        <f>+F407</f>
        <v>0</v>
      </c>
      <c r="G406" s="7">
        <f>+G407</f>
        <v>0</v>
      </c>
      <c r="H406" s="7">
        <f>+H407</f>
        <v>0</v>
      </c>
      <c r="I406" s="7">
        <f t="shared" si="24"/>
        <v>0</v>
      </c>
      <c r="J406" s="7" t="str">
        <f t="shared" si="25"/>
        <v>-</v>
      </c>
      <c r="K406" s="7">
        <f t="shared" si="26"/>
        <v>0</v>
      </c>
      <c r="L406" s="7" t="str">
        <f t="shared" si="27"/>
        <v>-</v>
      </c>
    </row>
    <row r="407" spans="1:12" x14ac:dyDescent="0.3">
      <c r="A407" s="8"/>
      <c r="B407" s="8"/>
      <c r="C407" s="9" t="s">
        <v>399</v>
      </c>
      <c r="D407" s="9" t="s">
        <v>400</v>
      </c>
      <c r="E407" s="10">
        <v>2</v>
      </c>
      <c r="F407" s="10">
        <v>0</v>
      </c>
      <c r="G407" s="10">
        <v>0</v>
      </c>
      <c r="H407" s="10">
        <v>0</v>
      </c>
      <c r="I407" s="10">
        <f t="shared" si="24"/>
        <v>0</v>
      </c>
      <c r="J407" s="10" t="str">
        <f t="shared" si="25"/>
        <v>-</v>
      </c>
      <c r="K407" s="10">
        <f t="shared" si="26"/>
        <v>0</v>
      </c>
      <c r="L407" s="10" t="str">
        <f t="shared" si="27"/>
        <v>-</v>
      </c>
    </row>
    <row r="408" spans="1:12" x14ac:dyDescent="0.3">
      <c r="A408" s="5"/>
      <c r="B408" s="6" t="s">
        <v>118</v>
      </c>
      <c r="C408" s="5"/>
      <c r="D408" s="6" t="s">
        <v>119</v>
      </c>
      <c r="E408" s="7">
        <f>+E409</f>
        <v>0</v>
      </c>
      <c r="F408" s="7">
        <f>+F409</f>
        <v>500</v>
      </c>
      <c r="G408" s="7">
        <f>+G409</f>
        <v>500</v>
      </c>
      <c r="H408" s="7">
        <f>+H409</f>
        <v>500</v>
      </c>
      <c r="I408" s="7" t="str">
        <f t="shared" si="24"/>
        <v>-</v>
      </c>
      <c r="J408" s="7">
        <f t="shared" si="25"/>
        <v>100</v>
      </c>
      <c r="K408" s="7" t="str">
        <f t="shared" si="26"/>
        <v>-</v>
      </c>
      <c r="L408" s="7">
        <f t="shared" si="27"/>
        <v>100</v>
      </c>
    </row>
    <row r="409" spans="1:12" x14ac:dyDescent="0.3">
      <c r="A409" s="8"/>
      <c r="B409" s="8"/>
      <c r="C409" s="9" t="s">
        <v>395</v>
      </c>
      <c r="D409" s="9" t="s">
        <v>396</v>
      </c>
      <c r="E409" s="10">
        <v>0</v>
      </c>
      <c r="F409" s="10">
        <v>500</v>
      </c>
      <c r="G409" s="10">
        <v>500</v>
      </c>
      <c r="H409" s="10">
        <v>500</v>
      </c>
      <c r="I409" s="10" t="str">
        <f t="shared" si="24"/>
        <v>-</v>
      </c>
      <c r="J409" s="10">
        <f t="shared" si="25"/>
        <v>100</v>
      </c>
      <c r="K409" s="10" t="str">
        <f t="shared" si="26"/>
        <v>-</v>
      </c>
      <c r="L409" s="10">
        <f t="shared" si="27"/>
        <v>100</v>
      </c>
    </row>
    <row r="410" spans="1:12" x14ac:dyDescent="0.3">
      <c r="A410" s="5"/>
      <c r="B410" s="6" t="s">
        <v>51</v>
      </c>
      <c r="C410" s="5"/>
      <c r="D410" s="6" t="s">
        <v>52</v>
      </c>
      <c r="E410" s="7">
        <f>+E411+E412+E413</f>
        <v>212121.18</v>
      </c>
      <c r="F410" s="7">
        <f>+F411+F412+F413</f>
        <v>27024.770000000004</v>
      </c>
      <c r="G410" s="7">
        <f>+G411+G412+G413</f>
        <v>273449.84000000003</v>
      </c>
      <c r="H410" s="7">
        <f>+H411+H412+H413</f>
        <v>285050.95</v>
      </c>
      <c r="I410" s="7">
        <f t="shared" si="24"/>
        <v>128.9120869495446</v>
      </c>
      <c r="J410" s="7">
        <f t="shared" si="25"/>
        <v>1011.8489075022655</v>
      </c>
      <c r="K410" s="7">
        <f t="shared" si="26"/>
        <v>134.38118249200764</v>
      </c>
      <c r="L410" s="7">
        <f t="shared" si="27"/>
        <v>1054.7765993938153</v>
      </c>
    </row>
    <row r="411" spans="1:12" x14ac:dyDescent="0.3">
      <c r="A411" s="8"/>
      <c r="B411" s="8"/>
      <c r="C411" s="9" t="s">
        <v>395</v>
      </c>
      <c r="D411" s="9" t="s">
        <v>396</v>
      </c>
      <c r="E411" s="10">
        <v>8785.74</v>
      </c>
      <c r="F411" s="10">
        <v>2050.7600000000002</v>
      </c>
      <c r="G411" s="10">
        <v>6964.58</v>
      </c>
      <c r="H411" s="10">
        <v>6964.58</v>
      </c>
      <c r="I411" s="10">
        <f t="shared" si="24"/>
        <v>79.271410262539064</v>
      </c>
      <c r="J411" s="10">
        <f t="shared" si="25"/>
        <v>339.60970567009298</v>
      </c>
      <c r="K411" s="10">
        <f t="shared" si="26"/>
        <v>79.271410262539064</v>
      </c>
      <c r="L411" s="10">
        <f t="shared" si="27"/>
        <v>339.60970567009298</v>
      </c>
    </row>
    <row r="412" spans="1:12" x14ac:dyDescent="0.3">
      <c r="A412" s="8"/>
      <c r="B412" s="8"/>
      <c r="C412" s="9" t="s">
        <v>401</v>
      </c>
      <c r="D412" s="9" t="s">
        <v>402</v>
      </c>
      <c r="E412" s="10">
        <v>21924.34</v>
      </c>
      <c r="F412" s="10">
        <v>20930.080000000002</v>
      </c>
      <c r="G412" s="10">
        <v>9485.26</v>
      </c>
      <c r="H412" s="10">
        <v>21086.37</v>
      </c>
      <c r="I412" s="10">
        <f t="shared" si="24"/>
        <v>43.263605654719825</v>
      </c>
      <c r="J412" s="10">
        <f t="shared" si="25"/>
        <v>45.318794768104084</v>
      </c>
      <c r="K412" s="10">
        <f t="shared" si="26"/>
        <v>96.17790090830556</v>
      </c>
      <c r="L412" s="10">
        <f t="shared" si="27"/>
        <v>100.74672433167954</v>
      </c>
    </row>
    <row r="413" spans="1:12" x14ac:dyDescent="0.3">
      <c r="A413" s="8"/>
      <c r="B413" s="8"/>
      <c r="C413" s="9" t="s">
        <v>399</v>
      </c>
      <c r="D413" s="9" t="s">
        <v>400</v>
      </c>
      <c r="E413" s="10">
        <v>181411.1</v>
      </c>
      <c r="F413" s="10">
        <v>4043.93</v>
      </c>
      <c r="G413" s="10">
        <v>257000</v>
      </c>
      <c r="H413" s="10">
        <v>257000</v>
      </c>
      <c r="I413" s="10">
        <f t="shared" si="24"/>
        <v>141.66718574552496</v>
      </c>
      <c r="J413" s="10">
        <f t="shared" si="25"/>
        <v>6355.2039723734088</v>
      </c>
      <c r="K413" s="10">
        <f t="shared" si="26"/>
        <v>141.66718574552496</v>
      </c>
      <c r="L413" s="10">
        <f t="shared" si="27"/>
        <v>6355.2039723734088</v>
      </c>
    </row>
    <row r="414" spans="1:12" x14ac:dyDescent="0.3">
      <c r="A414" s="5"/>
      <c r="B414" s="6" t="s">
        <v>53</v>
      </c>
      <c r="C414" s="5"/>
      <c r="D414" s="6" t="s">
        <v>54</v>
      </c>
      <c r="E414" s="7">
        <f>+E415+E416</f>
        <v>3145.2999999999997</v>
      </c>
      <c r="F414" s="7">
        <f>+F415+F416</f>
        <v>4471.5600000000004</v>
      </c>
      <c r="G414" s="7">
        <f>+G415+G416</f>
        <v>3660.14</v>
      </c>
      <c r="H414" s="7">
        <f>+H415+H416</f>
        <v>3660.14</v>
      </c>
      <c r="I414" s="7">
        <f t="shared" si="24"/>
        <v>116.36854989985056</v>
      </c>
      <c r="J414" s="7">
        <f t="shared" si="25"/>
        <v>81.853760208965099</v>
      </c>
      <c r="K414" s="7">
        <f t="shared" si="26"/>
        <v>116.36854989985056</v>
      </c>
      <c r="L414" s="7">
        <f t="shared" si="27"/>
        <v>81.853760208965099</v>
      </c>
    </row>
    <row r="415" spans="1:12" x14ac:dyDescent="0.3">
      <c r="A415" s="8"/>
      <c r="B415" s="8"/>
      <c r="C415" s="9" t="s">
        <v>395</v>
      </c>
      <c r="D415" s="9" t="s">
        <v>396</v>
      </c>
      <c r="E415" s="10">
        <v>2764.66</v>
      </c>
      <c r="F415" s="10">
        <v>4471.5600000000004</v>
      </c>
      <c r="G415" s="10">
        <v>3660.14</v>
      </c>
      <c r="H415" s="10">
        <v>3660.14</v>
      </c>
      <c r="I415" s="10">
        <f t="shared" si="24"/>
        <v>132.39023966780726</v>
      </c>
      <c r="J415" s="10">
        <f t="shared" si="25"/>
        <v>81.853760208965099</v>
      </c>
      <c r="K415" s="10">
        <f t="shared" si="26"/>
        <v>132.39023966780726</v>
      </c>
      <c r="L415" s="10">
        <f t="shared" si="27"/>
        <v>81.853760208965099</v>
      </c>
    </row>
    <row r="416" spans="1:12" x14ac:dyDescent="0.3">
      <c r="A416" s="8"/>
      <c r="B416" s="8"/>
      <c r="C416" s="9" t="s">
        <v>401</v>
      </c>
      <c r="D416" s="9" t="s">
        <v>402</v>
      </c>
      <c r="E416" s="10">
        <v>380.64</v>
      </c>
      <c r="F416" s="10">
        <v>0</v>
      </c>
      <c r="G416" s="10">
        <v>0</v>
      </c>
      <c r="H416" s="10">
        <v>0</v>
      </c>
      <c r="I416" s="10">
        <f t="shared" si="24"/>
        <v>0</v>
      </c>
      <c r="J416" s="10" t="str">
        <f t="shared" si="25"/>
        <v>-</v>
      </c>
      <c r="K416" s="10">
        <f t="shared" si="26"/>
        <v>0</v>
      </c>
      <c r="L416" s="10" t="str">
        <f t="shared" si="27"/>
        <v>-</v>
      </c>
    </row>
    <row r="417" spans="1:12" x14ac:dyDescent="0.3">
      <c r="A417" s="5"/>
      <c r="B417" s="6" t="s">
        <v>55</v>
      </c>
      <c r="C417" s="5"/>
      <c r="D417" s="6" t="s">
        <v>56</v>
      </c>
      <c r="E417" s="7">
        <f>+E418+E419+E420</f>
        <v>4046.7900000000004</v>
      </c>
      <c r="F417" s="7">
        <f>+F418+F419+F420</f>
        <v>3673.4</v>
      </c>
      <c r="G417" s="7">
        <f>+G418+G419+G420</f>
        <v>80525.47</v>
      </c>
      <c r="H417" s="7">
        <f>+H418+H419+H420</f>
        <v>38924.36</v>
      </c>
      <c r="I417" s="7">
        <f t="shared" si="24"/>
        <v>1989.8603584569496</v>
      </c>
      <c r="J417" s="7">
        <f t="shared" si="25"/>
        <v>2192.1236456688625</v>
      </c>
      <c r="K417" s="7">
        <f t="shared" si="26"/>
        <v>961.85766990627121</v>
      </c>
      <c r="L417" s="7">
        <f t="shared" si="27"/>
        <v>1059.6275929656449</v>
      </c>
    </row>
    <row r="418" spans="1:12" x14ac:dyDescent="0.3">
      <c r="A418" s="8"/>
      <c r="B418" s="8"/>
      <c r="C418" s="9" t="s">
        <v>395</v>
      </c>
      <c r="D418" s="9" t="s">
        <v>396</v>
      </c>
      <c r="E418" s="10">
        <v>3.78</v>
      </c>
      <c r="F418" s="10">
        <v>6.73</v>
      </c>
      <c r="G418" s="10">
        <v>10.73</v>
      </c>
      <c r="H418" s="10">
        <v>10.73</v>
      </c>
      <c r="I418" s="10">
        <f t="shared" si="24"/>
        <v>283.86243386243393</v>
      </c>
      <c r="J418" s="10">
        <f t="shared" si="25"/>
        <v>159.43536404160474</v>
      </c>
      <c r="K418" s="10">
        <f t="shared" si="26"/>
        <v>283.86243386243393</v>
      </c>
      <c r="L418" s="10">
        <f t="shared" si="27"/>
        <v>159.43536404160474</v>
      </c>
    </row>
    <row r="419" spans="1:12" x14ac:dyDescent="0.3">
      <c r="A419" s="8"/>
      <c r="B419" s="8"/>
      <c r="C419" s="9" t="s">
        <v>401</v>
      </c>
      <c r="D419" s="9" t="s">
        <v>402</v>
      </c>
      <c r="E419" s="10">
        <v>4043.01</v>
      </c>
      <c r="F419" s="10">
        <v>3645.61</v>
      </c>
      <c r="G419" s="10">
        <v>80514.740000000005</v>
      </c>
      <c r="H419" s="10">
        <v>38913.629999999997</v>
      </c>
      <c r="I419" s="10">
        <f t="shared" si="24"/>
        <v>1991.45537606882</v>
      </c>
      <c r="J419" s="10">
        <f t="shared" si="25"/>
        <v>2208.5395859677806</v>
      </c>
      <c r="K419" s="10">
        <f t="shared" si="26"/>
        <v>962.49155950640727</v>
      </c>
      <c r="L419" s="10">
        <f t="shared" si="27"/>
        <v>1067.4106665276868</v>
      </c>
    </row>
    <row r="420" spans="1:12" x14ac:dyDescent="0.3">
      <c r="A420" s="8"/>
      <c r="B420" s="8"/>
      <c r="C420" s="9" t="s">
        <v>399</v>
      </c>
      <c r="D420" s="9" t="s">
        <v>400</v>
      </c>
      <c r="E420" s="10">
        <v>0</v>
      </c>
      <c r="F420" s="10">
        <v>21.06</v>
      </c>
      <c r="G420" s="10">
        <v>0</v>
      </c>
      <c r="H420" s="10">
        <v>0</v>
      </c>
      <c r="I420" s="10" t="str">
        <f t="shared" si="24"/>
        <v>-</v>
      </c>
      <c r="J420" s="10">
        <f t="shared" si="25"/>
        <v>0</v>
      </c>
      <c r="K420" s="10" t="str">
        <f t="shared" si="26"/>
        <v>-</v>
      </c>
      <c r="L420" s="10">
        <f t="shared" si="27"/>
        <v>0</v>
      </c>
    </row>
    <row r="421" spans="1:12" x14ac:dyDescent="0.3">
      <c r="A421" s="5"/>
      <c r="B421" s="6" t="s">
        <v>212</v>
      </c>
      <c r="C421" s="5"/>
      <c r="D421" s="6" t="s">
        <v>213</v>
      </c>
      <c r="E421" s="7">
        <f>+E422</f>
        <v>6792.42</v>
      </c>
      <c r="F421" s="7">
        <f>+F422</f>
        <v>0</v>
      </c>
      <c r="G421" s="7">
        <f>+G422</f>
        <v>0</v>
      </c>
      <c r="H421" s="7">
        <f>+H422</f>
        <v>0</v>
      </c>
      <c r="I421" s="7">
        <f t="shared" si="24"/>
        <v>0</v>
      </c>
      <c r="J421" s="7" t="str">
        <f t="shared" si="25"/>
        <v>-</v>
      </c>
      <c r="K421" s="7">
        <f t="shared" si="26"/>
        <v>0</v>
      </c>
      <c r="L421" s="7" t="str">
        <f t="shared" si="27"/>
        <v>-</v>
      </c>
    </row>
    <row r="422" spans="1:12" x14ac:dyDescent="0.3">
      <c r="A422" s="8"/>
      <c r="B422" s="8"/>
      <c r="C422" s="9" t="s">
        <v>397</v>
      </c>
      <c r="D422" s="9" t="s">
        <v>398</v>
      </c>
      <c r="E422" s="10">
        <v>6792.42</v>
      </c>
      <c r="F422" s="10">
        <v>0</v>
      </c>
      <c r="G422" s="10">
        <v>0</v>
      </c>
      <c r="H422" s="10">
        <v>0</v>
      </c>
      <c r="I422" s="10">
        <f t="shared" si="24"/>
        <v>0</v>
      </c>
      <c r="J422" s="10" t="str">
        <f t="shared" si="25"/>
        <v>-</v>
      </c>
      <c r="K422" s="10">
        <f t="shared" si="26"/>
        <v>0</v>
      </c>
      <c r="L422" s="10" t="str">
        <f t="shared" si="27"/>
        <v>-</v>
      </c>
    </row>
    <row r="423" spans="1:12" x14ac:dyDescent="0.3">
      <c r="A423" s="5"/>
      <c r="B423" s="6" t="s">
        <v>59</v>
      </c>
      <c r="C423" s="5"/>
      <c r="D423" s="6" t="s">
        <v>60</v>
      </c>
      <c r="E423" s="7">
        <f>+E424+E425</f>
        <v>3000</v>
      </c>
      <c r="F423" s="7">
        <f>+F424+F425</f>
        <v>20000</v>
      </c>
      <c r="G423" s="7">
        <f>+G424+G425</f>
        <v>20000</v>
      </c>
      <c r="H423" s="7">
        <f>+H424+H425</f>
        <v>20000</v>
      </c>
      <c r="I423" s="7">
        <f t="shared" si="24"/>
        <v>666.66666666666674</v>
      </c>
      <c r="J423" s="7">
        <f t="shared" si="25"/>
        <v>100</v>
      </c>
      <c r="K423" s="7">
        <f t="shared" si="26"/>
        <v>666.66666666666674</v>
      </c>
      <c r="L423" s="7">
        <f t="shared" si="27"/>
        <v>100</v>
      </c>
    </row>
    <row r="424" spans="1:12" x14ac:dyDescent="0.3">
      <c r="A424" s="8"/>
      <c r="B424" s="8"/>
      <c r="C424" s="9" t="s">
        <v>403</v>
      </c>
      <c r="D424" s="9" t="s">
        <v>404</v>
      </c>
      <c r="E424" s="10">
        <v>3000</v>
      </c>
      <c r="F424" s="10">
        <v>20000</v>
      </c>
      <c r="G424" s="10">
        <v>0</v>
      </c>
      <c r="H424" s="10">
        <v>0</v>
      </c>
      <c r="I424" s="10">
        <f t="shared" si="24"/>
        <v>0</v>
      </c>
      <c r="J424" s="10">
        <f t="shared" si="25"/>
        <v>0</v>
      </c>
      <c r="K424" s="10">
        <f t="shared" si="26"/>
        <v>0</v>
      </c>
      <c r="L424" s="10">
        <f t="shared" si="27"/>
        <v>0</v>
      </c>
    </row>
    <row r="425" spans="1:12" x14ac:dyDescent="0.3">
      <c r="A425" s="8"/>
      <c r="B425" s="8"/>
      <c r="C425" s="9" t="s">
        <v>405</v>
      </c>
      <c r="D425" s="9" t="s">
        <v>406</v>
      </c>
      <c r="E425" s="10">
        <v>0</v>
      </c>
      <c r="F425" s="10">
        <v>0</v>
      </c>
      <c r="G425" s="10">
        <v>20000</v>
      </c>
      <c r="H425" s="10">
        <v>20000</v>
      </c>
      <c r="I425" s="10" t="str">
        <f t="shared" si="24"/>
        <v>-</v>
      </c>
      <c r="J425" s="10" t="str">
        <f t="shared" si="25"/>
        <v>-</v>
      </c>
      <c r="K425" s="10" t="str">
        <f t="shared" si="26"/>
        <v>-</v>
      </c>
      <c r="L425" s="10" t="str">
        <f t="shared" si="27"/>
        <v>-</v>
      </c>
    </row>
    <row r="426" spans="1:12" x14ac:dyDescent="0.3">
      <c r="A426" s="5"/>
      <c r="B426" s="6" t="s">
        <v>61</v>
      </c>
      <c r="C426" s="5"/>
      <c r="D426" s="6" t="s">
        <v>62</v>
      </c>
      <c r="E426" s="7">
        <f>+E427+E428+E429+E430+E431+E432+E433+E434+E435+E436+E437+E438+E439</f>
        <v>2005926.9700000002</v>
      </c>
      <c r="F426" s="7">
        <f>+F427+F428+F429+F430+F431+F432+F433+F434+F435+F436+F437+F438+F439</f>
        <v>1883140.74</v>
      </c>
      <c r="G426" s="7">
        <f>+G427+G428+G429+G430+G431+G432+G433+G434+G435+G436+G437+G438+G439</f>
        <v>2258595.2000000002</v>
      </c>
      <c r="H426" s="7">
        <f>+H427+H428+H429+H430+H431+H432+H433+H434+H435+H436+H437+H438+H439</f>
        <v>2258595.2000000002</v>
      </c>
      <c r="I426" s="7">
        <f t="shared" si="24"/>
        <v>112.59608319638875</v>
      </c>
      <c r="J426" s="7">
        <f t="shared" si="25"/>
        <v>119.9376739095985</v>
      </c>
      <c r="K426" s="7">
        <f t="shared" si="26"/>
        <v>112.59608319638875</v>
      </c>
      <c r="L426" s="7">
        <f t="shared" si="27"/>
        <v>119.9376739095985</v>
      </c>
    </row>
    <row r="427" spans="1:12" x14ac:dyDescent="0.3">
      <c r="A427" s="8"/>
      <c r="B427" s="8"/>
      <c r="C427" s="9" t="s">
        <v>407</v>
      </c>
      <c r="D427" s="9" t="s">
        <v>408</v>
      </c>
      <c r="E427" s="10">
        <v>10857.49</v>
      </c>
      <c r="F427" s="10">
        <v>12923.5</v>
      </c>
      <c r="G427" s="10">
        <v>13400</v>
      </c>
      <c r="H427" s="10">
        <v>13400</v>
      </c>
      <c r="I427" s="10">
        <f t="shared" si="24"/>
        <v>123.41710653198852</v>
      </c>
      <c r="J427" s="10">
        <f t="shared" si="25"/>
        <v>103.68708167292142</v>
      </c>
      <c r="K427" s="10">
        <f t="shared" si="26"/>
        <v>123.41710653198852</v>
      </c>
      <c r="L427" s="10">
        <f t="shared" si="27"/>
        <v>103.68708167292142</v>
      </c>
    </row>
    <row r="428" spans="1:12" x14ac:dyDescent="0.3">
      <c r="A428" s="8"/>
      <c r="B428" s="8"/>
      <c r="C428" s="9" t="s">
        <v>397</v>
      </c>
      <c r="D428" s="9" t="s">
        <v>398</v>
      </c>
      <c r="E428" s="10">
        <v>333180.13</v>
      </c>
      <c r="F428" s="10">
        <v>214486.73</v>
      </c>
      <c r="G428" s="10">
        <v>231700</v>
      </c>
      <c r="H428" s="10">
        <v>231700</v>
      </c>
      <c r="I428" s="10">
        <f t="shared" si="24"/>
        <v>69.541962181238119</v>
      </c>
      <c r="J428" s="10">
        <f t="shared" si="25"/>
        <v>108.02533098434574</v>
      </c>
      <c r="K428" s="10">
        <f t="shared" si="26"/>
        <v>69.541962181238119</v>
      </c>
      <c r="L428" s="10">
        <f t="shared" si="27"/>
        <v>108.02533098434574</v>
      </c>
    </row>
    <row r="429" spans="1:12" x14ac:dyDescent="0.3">
      <c r="A429" s="8"/>
      <c r="B429" s="8"/>
      <c r="C429" s="9" t="s">
        <v>409</v>
      </c>
      <c r="D429" s="9" t="s">
        <v>410</v>
      </c>
      <c r="E429" s="10">
        <v>106643.15</v>
      </c>
      <c r="F429" s="10">
        <v>114463.95</v>
      </c>
      <c r="G429" s="10">
        <v>128495.2</v>
      </c>
      <c r="H429" s="10">
        <v>128495.2</v>
      </c>
      <c r="I429" s="10">
        <f t="shared" si="24"/>
        <v>120.49081445925032</v>
      </c>
      <c r="J429" s="10">
        <f t="shared" si="25"/>
        <v>112.25822627997724</v>
      </c>
      <c r="K429" s="10">
        <f t="shared" si="26"/>
        <v>120.49081445925032</v>
      </c>
      <c r="L429" s="10">
        <f t="shared" si="27"/>
        <v>112.25822627997724</v>
      </c>
    </row>
    <row r="430" spans="1:12" x14ac:dyDescent="0.3">
      <c r="A430" s="8"/>
      <c r="B430" s="8"/>
      <c r="C430" s="9" t="s">
        <v>403</v>
      </c>
      <c r="D430" s="9" t="s">
        <v>404</v>
      </c>
      <c r="E430" s="10">
        <v>855302.37</v>
      </c>
      <c r="F430" s="10">
        <v>767855.24</v>
      </c>
      <c r="G430" s="10">
        <v>857000</v>
      </c>
      <c r="H430" s="10">
        <v>857000</v>
      </c>
      <c r="I430" s="10">
        <f t="shared" si="24"/>
        <v>100.19848302302728</v>
      </c>
      <c r="J430" s="10">
        <f t="shared" si="25"/>
        <v>111.60957890969136</v>
      </c>
      <c r="K430" s="10">
        <f t="shared" si="26"/>
        <v>100.19848302302728</v>
      </c>
      <c r="L430" s="10">
        <f t="shared" si="27"/>
        <v>111.60957890969136</v>
      </c>
    </row>
    <row r="431" spans="1:12" x14ac:dyDescent="0.3">
      <c r="A431" s="8"/>
      <c r="B431" s="8"/>
      <c r="C431" s="9" t="s">
        <v>411</v>
      </c>
      <c r="D431" s="9" t="s">
        <v>412</v>
      </c>
      <c r="E431" s="10">
        <v>47141.26</v>
      </c>
      <c r="F431" s="10">
        <v>84794.12</v>
      </c>
      <c r="G431" s="10">
        <v>76000</v>
      </c>
      <c r="H431" s="10">
        <v>76000</v>
      </c>
      <c r="I431" s="10">
        <f t="shared" si="24"/>
        <v>161.21758306842031</v>
      </c>
      <c r="J431" s="10">
        <f t="shared" si="25"/>
        <v>89.62885634051041</v>
      </c>
      <c r="K431" s="10">
        <f t="shared" si="26"/>
        <v>161.21758306842031</v>
      </c>
      <c r="L431" s="10">
        <f t="shared" si="27"/>
        <v>89.62885634051041</v>
      </c>
    </row>
    <row r="432" spans="1:12" x14ac:dyDescent="0.3">
      <c r="A432" s="8"/>
      <c r="B432" s="8"/>
      <c r="C432" s="9" t="s">
        <v>413</v>
      </c>
      <c r="D432" s="9" t="s">
        <v>414</v>
      </c>
      <c r="E432" s="10">
        <v>6180.71</v>
      </c>
      <c r="F432" s="10">
        <v>6308.6</v>
      </c>
      <c r="G432" s="10">
        <v>10000</v>
      </c>
      <c r="H432" s="10">
        <v>10000</v>
      </c>
      <c r="I432" s="10">
        <f t="shared" si="24"/>
        <v>161.79370978415102</v>
      </c>
      <c r="J432" s="10">
        <f t="shared" si="25"/>
        <v>158.5137748470342</v>
      </c>
      <c r="K432" s="10">
        <f t="shared" si="26"/>
        <v>161.79370978415102</v>
      </c>
      <c r="L432" s="10">
        <f t="shared" si="27"/>
        <v>158.5137748470342</v>
      </c>
    </row>
    <row r="433" spans="1:12" x14ac:dyDescent="0.3">
      <c r="A433" s="8"/>
      <c r="B433" s="8"/>
      <c r="C433" s="9" t="s">
        <v>399</v>
      </c>
      <c r="D433" s="9" t="s">
        <v>400</v>
      </c>
      <c r="E433" s="10">
        <v>291980.24</v>
      </c>
      <c r="F433" s="10">
        <v>314650.44</v>
      </c>
      <c r="G433" s="10">
        <v>430000</v>
      </c>
      <c r="H433" s="10">
        <v>430000</v>
      </c>
      <c r="I433" s="10">
        <f t="shared" si="24"/>
        <v>147.27023993130496</v>
      </c>
      <c r="J433" s="10">
        <f t="shared" si="25"/>
        <v>136.65958960680302</v>
      </c>
      <c r="K433" s="10">
        <f t="shared" si="26"/>
        <v>147.27023993130496</v>
      </c>
      <c r="L433" s="10">
        <f t="shared" si="27"/>
        <v>136.65958960680302</v>
      </c>
    </row>
    <row r="434" spans="1:12" x14ac:dyDescent="0.3">
      <c r="A434" s="8"/>
      <c r="B434" s="8"/>
      <c r="C434" s="9" t="s">
        <v>415</v>
      </c>
      <c r="D434" s="9" t="s">
        <v>416</v>
      </c>
      <c r="E434" s="10">
        <v>347991.03999999998</v>
      </c>
      <c r="F434" s="10">
        <v>287658.18</v>
      </c>
      <c r="G434" s="10">
        <v>371000</v>
      </c>
      <c r="H434" s="10">
        <v>371000</v>
      </c>
      <c r="I434" s="10">
        <f t="shared" si="24"/>
        <v>106.61194035340679</v>
      </c>
      <c r="J434" s="10">
        <f t="shared" si="25"/>
        <v>128.97251870257958</v>
      </c>
      <c r="K434" s="10">
        <f t="shared" si="26"/>
        <v>106.61194035340679</v>
      </c>
      <c r="L434" s="10">
        <f t="shared" si="27"/>
        <v>128.97251870257958</v>
      </c>
    </row>
    <row r="435" spans="1:12" x14ac:dyDescent="0.3">
      <c r="A435" s="8"/>
      <c r="B435" s="8"/>
      <c r="C435" s="9" t="s">
        <v>417</v>
      </c>
      <c r="D435" s="9" t="s">
        <v>418</v>
      </c>
      <c r="E435" s="10">
        <v>0</v>
      </c>
      <c r="F435" s="10">
        <v>79999.98</v>
      </c>
      <c r="G435" s="10">
        <v>63000</v>
      </c>
      <c r="H435" s="10">
        <v>63000</v>
      </c>
      <c r="I435" s="10" t="str">
        <f t="shared" si="24"/>
        <v>-</v>
      </c>
      <c r="J435" s="10">
        <f t="shared" si="25"/>
        <v>78.750019687504931</v>
      </c>
      <c r="K435" s="10" t="str">
        <f t="shared" si="26"/>
        <v>-</v>
      </c>
      <c r="L435" s="10">
        <f t="shared" si="27"/>
        <v>78.750019687504931</v>
      </c>
    </row>
    <row r="436" spans="1:12" x14ac:dyDescent="0.3">
      <c r="A436" s="8"/>
      <c r="B436" s="8"/>
      <c r="C436" s="9" t="s">
        <v>419</v>
      </c>
      <c r="D436" s="9" t="s">
        <v>420</v>
      </c>
      <c r="E436" s="10">
        <v>0</v>
      </c>
      <c r="F436" s="10">
        <v>0</v>
      </c>
      <c r="G436" s="10">
        <v>28000</v>
      </c>
      <c r="H436" s="10">
        <v>28000</v>
      </c>
      <c r="I436" s="10" t="str">
        <f t="shared" si="24"/>
        <v>-</v>
      </c>
      <c r="J436" s="10" t="str">
        <f t="shared" si="25"/>
        <v>-</v>
      </c>
      <c r="K436" s="10" t="str">
        <f t="shared" si="26"/>
        <v>-</v>
      </c>
      <c r="L436" s="10" t="str">
        <f t="shared" si="27"/>
        <v>-</v>
      </c>
    </row>
    <row r="437" spans="1:12" x14ac:dyDescent="0.3">
      <c r="A437" s="8"/>
      <c r="B437" s="8"/>
      <c r="C437" s="9" t="s">
        <v>421</v>
      </c>
      <c r="D437" s="9" t="s">
        <v>422</v>
      </c>
      <c r="E437" s="10">
        <v>0</v>
      </c>
      <c r="F437" s="10">
        <v>0</v>
      </c>
      <c r="G437" s="10">
        <v>45000</v>
      </c>
      <c r="H437" s="10">
        <v>45000</v>
      </c>
      <c r="I437" s="10" t="str">
        <f t="shared" si="24"/>
        <v>-</v>
      </c>
      <c r="J437" s="10" t="str">
        <f t="shared" si="25"/>
        <v>-</v>
      </c>
      <c r="K437" s="10" t="str">
        <f t="shared" si="26"/>
        <v>-</v>
      </c>
      <c r="L437" s="10" t="str">
        <f t="shared" si="27"/>
        <v>-</v>
      </c>
    </row>
    <row r="438" spans="1:12" x14ac:dyDescent="0.3">
      <c r="A438" s="8"/>
      <c r="B438" s="8"/>
      <c r="C438" s="9" t="s">
        <v>423</v>
      </c>
      <c r="D438" s="9" t="s">
        <v>424</v>
      </c>
      <c r="E438" s="10">
        <v>0</v>
      </c>
      <c r="F438" s="10">
        <v>0</v>
      </c>
      <c r="G438" s="10">
        <v>5000</v>
      </c>
      <c r="H438" s="10">
        <v>5000</v>
      </c>
      <c r="I438" s="10" t="str">
        <f t="shared" si="24"/>
        <v>-</v>
      </c>
      <c r="J438" s="10" t="str">
        <f t="shared" si="25"/>
        <v>-</v>
      </c>
      <c r="K438" s="10" t="str">
        <f t="shared" si="26"/>
        <v>-</v>
      </c>
      <c r="L438" s="10" t="str">
        <f t="shared" si="27"/>
        <v>-</v>
      </c>
    </row>
    <row r="439" spans="1:12" x14ac:dyDescent="0.3">
      <c r="A439" s="8"/>
      <c r="B439" s="8"/>
      <c r="C439" s="9" t="s">
        <v>425</v>
      </c>
      <c r="D439" s="9" t="s">
        <v>426</v>
      </c>
      <c r="E439" s="10">
        <v>6650.58</v>
      </c>
      <c r="F439" s="10">
        <v>0</v>
      </c>
      <c r="G439" s="10">
        <v>0</v>
      </c>
      <c r="H439" s="10">
        <v>0</v>
      </c>
      <c r="I439" s="10">
        <f t="shared" si="24"/>
        <v>0</v>
      </c>
      <c r="J439" s="10" t="str">
        <f t="shared" si="25"/>
        <v>-</v>
      </c>
      <c r="K439" s="10">
        <f t="shared" si="26"/>
        <v>0</v>
      </c>
      <c r="L439" s="10" t="str">
        <f t="shared" si="27"/>
        <v>-</v>
      </c>
    </row>
    <row r="440" spans="1:12" x14ac:dyDescent="0.3">
      <c r="A440" s="5"/>
      <c r="B440" s="6" t="s">
        <v>122</v>
      </c>
      <c r="C440" s="5"/>
      <c r="D440" s="6" t="s">
        <v>123</v>
      </c>
      <c r="E440" s="7">
        <f>+E441+E442+E443+E444+E445</f>
        <v>30238.730000000003</v>
      </c>
      <c r="F440" s="7">
        <f>+F441+F442+F443+F444+F445</f>
        <v>18845.62</v>
      </c>
      <c r="G440" s="7">
        <f>+G441+G442+G443+G444+G445</f>
        <v>64300</v>
      </c>
      <c r="H440" s="7">
        <f>+H441+H442+H443+H444+H445</f>
        <v>64300</v>
      </c>
      <c r="I440" s="7">
        <f t="shared" si="24"/>
        <v>212.64120550036324</v>
      </c>
      <c r="J440" s="7">
        <f t="shared" si="25"/>
        <v>341.19333829292964</v>
      </c>
      <c r="K440" s="7">
        <f t="shared" si="26"/>
        <v>212.64120550036324</v>
      </c>
      <c r="L440" s="7">
        <f t="shared" si="27"/>
        <v>341.19333829292964</v>
      </c>
    </row>
    <row r="441" spans="1:12" x14ac:dyDescent="0.3">
      <c r="A441" s="8"/>
      <c r="B441" s="8"/>
      <c r="C441" s="9" t="s">
        <v>407</v>
      </c>
      <c r="D441" s="9" t="s">
        <v>408</v>
      </c>
      <c r="E441" s="10">
        <v>2371.61</v>
      </c>
      <c r="F441" s="10">
        <v>2400</v>
      </c>
      <c r="G441" s="10">
        <v>1600</v>
      </c>
      <c r="H441" s="10">
        <v>1600</v>
      </c>
      <c r="I441" s="10">
        <f t="shared" si="24"/>
        <v>67.464718060726682</v>
      </c>
      <c r="J441" s="10">
        <f t="shared" si="25"/>
        <v>66.666666666666657</v>
      </c>
      <c r="K441" s="10">
        <f t="shared" si="26"/>
        <v>67.464718060726682</v>
      </c>
      <c r="L441" s="10">
        <f t="shared" si="27"/>
        <v>66.666666666666657</v>
      </c>
    </row>
    <row r="442" spans="1:12" x14ac:dyDescent="0.3">
      <c r="A442" s="8"/>
      <c r="B442" s="8"/>
      <c r="C442" s="9" t="s">
        <v>397</v>
      </c>
      <c r="D442" s="9" t="s">
        <v>398</v>
      </c>
      <c r="E442" s="10">
        <v>27813.74</v>
      </c>
      <c r="F442" s="10">
        <v>11387.09</v>
      </c>
      <c r="G442" s="10">
        <v>21300</v>
      </c>
      <c r="H442" s="10">
        <v>21300</v>
      </c>
      <c r="I442" s="10">
        <f t="shared" si="24"/>
        <v>76.580855361414891</v>
      </c>
      <c r="J442" s="10">
        <f t="shared" si="25"/>
        <v>187.05393564115153</v>
      </c>
      <c r="K442" s="10">
        <f t="shared" si="26"/>
        <v>76.580855361414891</v>
      </c>
      <c r="L442" s="10">
        <f t="shared" si="27"/>
        <v>187.05393564115153</v>
      </c>
    </row>
    <row r="443" spans="1:12" x14ac:dyDescent="0.3">
      <c r="A443" s="8"/>
      <c r="B443" s="8"/>
      <c r="C443" s="9" t="s">
        <v>409</v>
      </c>
      <c r="D443" s="9" t="s">
        <v>410</v>
      </c>
      <c r="E443" s="10">
        <v>0</v>
      </c>
      <c r="F443" s="10">
        <v>900</v>
      </c>
      <c r="G443" s="10">
        <v>1400</v>
      </c>
      <c r="H443" s="10">
        <v>1400</v>
      </c>
      <c r="I443" s="10" t="str">
        <f t="shared" si="24"/>
        <v>-</v>
      </c>
      <c r="J443" s="10">
        <f t="shared" si="25"/>
        <v>155.55555555555557</v>
      </c>
      <c r="K443" s="10" t="str">
        <f t="shared" si="26"/>
        <v>-</v>
      </c>
      <c r="L443" s="10">
        <f t="shared" si="27"/>
        <v>155.55555555555557</v>
      </c>
    </row>
    <row r="444" spans="1:12" x14ac:dyDescent="0.3">
      <c r="A444" s="8"/>
      <c r="B444" s="8"/>
      <c r="C444" s="9" t="s">
        <v>401</v>
      </c>
      <c r="D444" s="9" t="s">
        <v>402</v>
      </c>
      <c r="E444" s="10">
        <v>53.38</v>
      </c>
      <c r="F444" s="10">
        <v>0</v>
      </c>
      <c r="G444" s="10">
        <v>0</v>
      </c>
      <c r="H444" s="10">
        <v>0</v>
      </c>
      <c r="I444" s="10">
        <f t="shared" si="24"/>
        <v>0</v>
      </c>
      <c r="J444" s="10" t="str">
        <f t="shared" si="25"/>
        <v>-</v>
      </c>
      <c r="K444" s="10">
        <f t="shared" si="26"/>
        <v>0</v>
      </c>
      <c r="L444" s="10" t="str">
        <f t="shared" si="27"/>
        <v>-</v>
      </c>
    </row>
    <row r="445" spans="1:12" x14ac:dyDescent="0.3">
      <c r="A445" s="8"/>
      <c r="B445" s="8"/>
      <c r="C445" s="9" t="s">
        <v>399</v>
      </c>
      <c r="D445" s="9" t="s">
        <v>400</v>
      </c>
      <c r="E445" s="10">
        <v>0</v>
      </c>
      <c r="F445" s="10">
        <v>4158.53</v>
      </c>
      <c r="G445" s="10">
        <v>40000</v>
      </c>
      <c r="H445" s="10">
        <v>40000</v>
      </c>
      <c r="I445" s="10" t="str">
        <f t="shared" si="24"/>
        <v>-</v>
      </c>
      <c r="J445" s="10">
        <f t="shared" si="25"/>
        <v>961.87835605370162</v>
      </c>
      <c r="K445" s="10" t="str">
        <f t="shared" si="26"/>
        <v>-</v>
      </c>
      <c r="L445" s="10">
        <f t="shared" si="27"/>
        <v>961.87835605370162</v>
      </c>
    </row>
    <row r="446" spans="1:12" x14ac:dyDescent="0.3">
      <c r="A446" s="5"/>
      <c r="B446" s="6" t="s">
        <v>387</v>
      </c>
      <c r="C446" s="5"/>
      <c r="D446" s="6" t="s">
        <v>388</v>
      </c>
      <c r="E446" s="7">
        <f>+E447+E448+E449</f>
        <v>6474558.8099999996</v>
      </c>
      <c r="F446" s="7">
        <f>+F447+F448+F449</f>
        <v>5920393.6500000004</v>
      </c>
      <c r="G446" s="7">
        <f>+G447+G448+G449</f>
        <v>5345104.8</v>
      </c>
      <c r="H446" s="7">
        <f>+H447+H448+H449</f>
        <v>5575104.7999999998</v>
      </c>
      <c r="I446" s="7">
        <f t="shared" si="24"/>
        <v>82.555506202900645</v>
      </c>
      <c r="J446" s="7">
        <f t="shared" si="25"/>
        <v>90.282929075163764</v>
      </c>
      <c r="K446" s="7">
        <f t="shared" si="26"/>
        <v>86.107871804163906</v>
      </c>
      <c r="L446" s="7">
        <f t="shared" si="27"/>
        <v>94.167805885677879</v>
      </c>
    </row>
    <row r="447" spans="1:12" x14ac:dyDescent="0.3">
      <c r="A447" s="8"/>
      <c r="B447" s="8"/>
      <c r="C447" s="9" t="s">
        <v>409</v>
      </c>
      <c r="D447" s="9" t="s">
        <v>410</v>
      </c>
      <c r="E447" s="10">
        <v>0</v>
      </c>
      <c r="F447" s="10">
        <v>0</v>
      </c>
      <c r="G447" s="10">
        <v>2604.8000000000002</v>
      </c>
      <c r="H447" s="10">
        <v>2604.8000000000002</v>
      </c>
      <c r="I447" s="10" t="str">
        <f t="shared" si="24"/>
        <v>-</v>
      </c>
      <c r="J447" s="10" t="str">
        <f t="shared" si="25"/>
        <v>-</v>
      </c>
      <c r="K447" s="10" t="str">
        <f t="shared" si="26"/>
        <v>-</v>
      </c>
      <c r="L447" s="10" t="str">
        <f t="shared" si="27"/>
        <v>-</v>
      </c>
    </row>
    <row r="448" spans="1:12" x14ac:dyDescent="0.3">
      <c r="A448" s="8"/>
      <c r="B448" s="8"/>
      <c r="C448" s="9" t="s">
        <v>399</v>
      </c>
      <c r="D448" s="9" t="s">
        <v>400</v>
      </c>
      <c r="E448" s="10">
        <v>5258462.63</v>
      </c>
      <c r="F448" s="10">
        <v>5920393.6500000004</v>
      </c>
      <c r="G448" s="10">
        <v>5342500</v>
      </c>
      <c r="H448" s="10">
        <v>5572500</v>
      </c>
      <c r="I448" s="10">
        <f t="shared" si="24"/>
        <v>101.59813572736182</v>
      </c>
      <c r="J448" s="10">
        <f t="shared" si="25"/>
        <v>90.23893200074626</v>
      </c>
      <c r="K448" s="10">
        <f t="shared" si="26"/>
        <v>105.97203768661183</v>
      </c>
      <c r="L448" s="10">
        <f t="shared" si="27"/>
        <v>94.123808811260375</v>
      </c>
    </row>
    <row r="449" spans="1:12" x14ac:dyDescent="0.3">
      <c r="A449" s="8"/>
      <c r="B449" s="8"/>
      <c r="C449" s="9" t="s">
        <v>427</v>
      </c>
      <c r="D449" s="9" t="s">
        <v>428</v>
      </c>
      <c r="E449" s="10">
        <v>1216096.18</v>
      </c>
      <c r="F449" s="10">
        <v>0</v>
      </c>
      <c r="G449" s="10">
        <v>0</v>
      </c>
      <c r="H449" s="10">
        <v>0</v>
      </c>
      <c r="I449" s="10">
        <f t="shared" si="24"/>
        <v>0</v>
      </c>
      <c r="J449" s="10" t="str">
        <f t="shared" si="25"/>
        <v>-</v>
      </c>
      <c r="K449" s="10">
        <f t="shared" si="26"/>
        <v>0</v>
      </c>
      <c r="L449" s="10" t="str">
        <f t="shared" si="27"/>
        <v>-</v>
      </c>
    </row>
    <row r="450" spans="1:12" x14ac:dyDescent="0.3">
      <c r="A450" s="5"/>
      <c r="B450" s="6" t="s">
        <v>89</v>
      </c>
      <c r="C450" s="5"/>
      <c r="D450" s="6" t="s">
        <v>90</v>
      </c>
      <c r="E450" s="7">
        <f>+E451</f>
        <v>14553.31</v>
      </c>
      <c r="F450" s="7">
        <f>+F451</f>
        <v>20340.669999999998</v>
      </c>
      <c r="G450" s="7">
        <f>+G451</f>
        <v>0</v>
      </c>
      <c r="H450" s="7">
        <f>+H451</f>
        <v>0</v>
      </c>
      <c r="I450" s="7">
        <f t="shared" si="24"/>
        <v>0</v>
      </c>
      <c r="J450" s="7">
        <f t="shared" si="25"/>
        <v>0</v>
      </c>
      <c r="K450" s="7">
        <f t="shared" si="26"/>
        <v>0</v>
      </c>
      <c r="L450" s="7">
        <f t="shared" si="27"/>
        <v>0</v>
      </c>
    </row>
    <row r="451" spans="1:12" x14ac:dyDescent="0.3">
      <c r="A451" s="8"/>
      <c r="B451" s="8"/>
      <c r="C451" s="9" t="s">
        <v>399</v>
      </c>
      <c r="D451" s="9" t="s">
        <v>400</v>
      </c>
      <c r="E451" s="10">
        <v>14553.31</v>
      </c>
      <c r="F451" s="10">
        <v>20340.669999999998</v>
      </c>
      <c r="G451" s="10">
        <v>0</v>
      </c>
      <c r="H451" s="10">
        <v>0</v>
      </c>
      <c r="I451" s="10">
        <f t="shared" ref="I451:I514" si="28">IF(E451&lt;&gt;0,G451/E451*100,"-")</f>
        <v>0</v>
      </c>
      <c r="J451" s="10">
        <f t="shared" ref="J451:J514" si="29">IF(F451&lt;&gt;0,G451/F451*100,"-")</f>
        <v>0</v>
      </c>
      <c r="K451" s="10">
        <f t="shared" ref="K451:K514" si="30">IF(E451&lt;&gt;0,H451/E451*100,"-")</f>
        <v>0</v>
      </c>
      <c r="L451" s="10">
        <f t="shared" ref="L451:L514" si="31">IF(F451&lt;&gt;0,H451/F451*100,"-")</f>
        <v>0</v>
      </c>
    </row>
    <row r="452" spans="1:12" x14ac:dyDescent="0.3">
      <c r="A452" s="5"/>
      <c r="B452" s="6" t="s">
        <v>252</v>
      </c>
      <c r="C452" s="5"/>
      <c r="D452" s="6" t="s">
        <v>253</v>
      </c>
      <c r="E452" s="7">
        <f>+E453</f>
        <v>26018.25</v>
      </c>
      <c r="F452" s="7">
        <f>+F453</f>
        <v>102569.23</v>
      </c>
      <c r="G452" s="7">
        <f>+G453</f>
        <v>100000</v>
      </c>
      <c r="H452" s="7">
        <f>+H453</f>
        <v>100000</v>
      </c>
      <c r="I452" s="7">
        <f t="shared" si="28"/>
        <v>384.34560356672722</v>
      </c>
      <c r="J452" s="7">
        <f t="shared" si="29"/>
        <v>97.4951259749147</v>
      </c>
      <c r="K452" s="7">
        <f t="shared" si="30"/>
        <v>384.34560356672722</v>
      </c>
      <c r="L452" s="7">
        <f t="shared" si="31"/>
        <v>97.4951259749147</v>
      </c>
    </row>
    <row r="453" spans="1:12" x14ac:dyDescent="0.3">
      <c r="A453" s="8"/>
      <c r="B453" s="8"/>
      <c r="C453" s="9" t="s">
        <v>399</v>
      </c>
      <c r="D453" s="9" t="s">
        <v>400</v>
      </c>
      <c r="E453" s="10">
        <v>26018.25</v>
      </c>
      <c r="F453" s="10">
        <v>102569.23</v>
      </c>
      <c r="G453" s="10">
        <v>100000</v>
      </c>
      <c r="H453" s="10">
        <v>100000</v>
      </c>
      <c r="I453" s="10">
        <f t="shared" si="28"/>
        <v>384.34560356672722</v>
      </c>
      <c r="J453" s="10">
        <f t="shared" si="29"/>
        <v>97.4951259749147</v>
      </c>
      <c r="K453" s="10">
        <f t="shared" si="30"/>
        <v>384.34560356672722</v>
      </c>
      <c r="L453" s="10">
        <f t="shared" si="31"/>
        <v>97.4951259749147</v>
      </c>
    </row>
    <row r="454" spans="1:12" x14ac:dyDescent="0.3">
      <c r="A454" s="2" t="s">
        <v>429</v>
      </c>
      <c r="B454" s="3"/>
      <c r="C454" s="3"/>
      <c r="D454" s="2" t="s">
        <v>430</v>
      </c>
      <c r="E454" s="4">
        <f>+E455+E468+E475+E481+E484+E487+E493+E499+E502+E512+E514+E516+E519+E522+E526+E528</f>
        <v>2089085.9500000002</v>
      </c>
      <c r="F454" s="4">
        <f>+F455+F468+F475+F481+F484+F487+F493+F499+F502+F512+F514+F516+F519+F522+F526+F528</f>
        <v>2274530.7800000003</v>
      </c>
      <c r="G454" s="4">
        <f>+G455+G468+G475+G481+G484+G487+G493+G499+G502+G512+G514+G516+G519+G522+G526+G528</f>
        <v>2883500</v>
      </c>
      <c r="H454" s="4">
        <f>+H455+H468+H475+H481+H484+H487+H493+H499+H502+H512+H514+H516+H519+H522+H526+H528</f>
        <v>2751000</v>
      </c>
      <c r="I454" s="4">
        <f t="shared" si="28"/>
        <v>138.02687247023033</v>
      </c>
      <c r="J454" s="4">
        <f t="shared" si="29"/>
        <v>126.77339983062352</v>
      </c>
      <c r="K454" s="4">
        <f t="shared" si="30"/>
        <v>131.68438569987987</v>
      </c>
      <c r="L454" s="4">
        <f t="shared" si="31"/>
        <v>120.94802251917645</v>
      </c>
    </row>
    <row r="455" spans="1:12" x14ac:dyDescent="0.3">
      <c r="A455" s="5"/>
      <c r="B455" s="6" t="s">
        <v>10</v>
      </c>
      <c r="C455" s="5"/>
      <c r="D455" s="6" t="s">
        <v>11</v>
      </c>
      <c r="E455" s="7">
        <f>+E456+E457+E458+E459+E460+E461+E462+E463+E464+E465+E466+E467</f>
        <v>257499.53</v>
      </c>
      <c r="F455" s="7">
        <f>+F456+F457+F458+F459+F460+F461+F462+F463+F464+F465+F466+F467</f>
        <v>268756.46000000002</v>
      </c>
      <c r="G455" s="7">
        <f>+G456+G457+G458+G459+G460+G461+G462+G463+G464+G465+G466+G467</f>
        <v>385050</v>
      </c>
      <c r="H455" s="7">
        <f>+H456+H457+H458+H459+H460+H461+H462+H463+H464+H465+H466+H467</f>
        <v>373300</v>
      </c>
      <c r="I455" s="7">
        <f t="shared" si="28"/>
        <v>149.53425351883166</v>
      </c>
      <c r="J455" s="7">
        <f t="shared" si="29"/>
        <v>143.27097477024364</v>
      </c>
      <c r="K455" s="7">
        <f t="shared" si="30"/>
        <v>144.9711383939225</v>
      </c>
      <c r="L455" s="7">
        <f t="shared" si="31"/>
        <v>138.89898683737684</v>
      </c>
    </row>
    <row r="456" spans="1:12" x14ac:dyDescent="0.3">
      <c r="A456" s="8"/>
      <c r="B456" s="8"/>
      <c r="C456" s="9" t="s">
        <v>431</v>
      </c>
      <c r="D456" s="9" t="s">
        <v>432</v>
      </c>
      <c r="E456" s="10">
        <v>0</v>
      </c>
      <c r="F456" s="10">
        <v>0</v>
      </c>
      <c r="G456" s="10">
        <v>100</v>
      </c>
      <c r="H456" s="10">
        <v>100</v>
      </c>
      <c r="I456" s="10" t="str">
        <f t="shared" si="28"/>
        <v>-</v>
      </c>
      <c r="J456" s="10" t="str">
        <f t="shared" si="29"/>
        <v>-</v>
      </c>
      <c r="K456" s="10" t="str">
        <f t="shared" si="30"/>
        <v>-</v>
      </c>
      <c r="L456" s="10" t="str">
        <f t="shared" si="31"/>
        <v>-</v>
      </c>
    </row>
    <row r="457" spans="1:12" x14ac:dyDescent="0.3">
      <c r="A457" s="8"/>
      <c r="B457" s="8"/>
      <c r="C457" s="9" t="s">
        <v>433</v>
      </c>
      <c r="D457" s="9" t="s">
        <v>434</v>
      </c>
      <c r="E457" s="10">
        <v>124981.94</v>
      </c>
      <c r="F457" s="10">
        <v>129496.14</v>
      </c>
      <c r="G457" s="10">
        <v>190200</v>
      </c>
      <c r="H457" s="10">
        <v>193300</v>
      </c>
      <c r="I457" s="10">
        <f t="shared" si="28"/>
        <v>152.1819872535184</v>
      </c>
      <c r="J457" s="10">
        <f t="shared" si="29"/>
        <v>146.87696482690527</v>
      </c>
      <c r="K457" s="10">
        <f t="shared" si="30"/>
        <v>154.66234561569456</v>
      </c>
      <c r="L457" s="10">
        <f t="shared" si="31"/>
        <v>149.27085857539845</v>
      </c>
    </row>
    <row r="458" spans="1:12" x14ac:dyDescent="0.3">
      <c r="A458" s="8"/>
      <c r="B458" s="8"/>
      <c r="C458" s="9" t="s">
        <v>435</v>
      </c>
      <c r="D458" s="9" t="s">
        <v>436</v>
      </c>
      <c r="E458" s="10">
        <v>1356.99</v>
      </c>
      <c r="F458" s="10">
        <v>1202.4000000000001</v>
      </c>
      <c r="G458" s="10">
        <v>2200</v>
      </c>
      <c r="H458" s="10">
        <v>2200</v>
      </c>
      <c r="I458" s="10">
        <f t="shared" si="28"/>
        <v>162.12352338631825</v>
      </c>
      <c r="J458" s="10">
        <f t="shared" si="29"/>
        <v>182.96739853626082</v>
      </c>
      <c r="K458" s="10">
        <f t="shared" si="30"/>
        <v>162.12352338631825</v>
      </c>
      <c r="L458" s="10">
        <f t="shared" si="31"/>
        <v>182.96739853626082</v>
      </c>
    </row>
    <row r="459" spans="1:12" x14ac:dyDescent="0.3">
      <c r="A459" s="8"/>
      <c r="B459" s="8"/>
      <c r="C459" s="9" t="s">
        <v>437</v>
      </c>
      <c r="D459" s="9" t="s">
        <v>438</v>
      </c>
      <c r="E459" s="10">
        <v>0</v>
      </c>
      <c r="F459" s="10">
        <v>0</v>
      </c>
      <c r="G459" s="10">
        <v>150</v>
      </c>
      <c r="H459" s="10">
        <v>0</v>
      </c>
      <c r="I459" s="10" t="str">
        <f t="shared" si="28"/>
        <v>-</v>
      </c>
      <c r="J459" s="10" t="str">
        <f t="shared" si="29"/>
        <v>-</v>
      </c>
      <c r="K459" s="10" t="str">
        <f t="shared" si="30"/>
        <v>-</v>
      </c>
      <c r="L459" s="10" t="str">
        <f t="shared" si="31"/>
        <v>-</v>
      </c>
    </row>
    <row r="460" spans="1:12" x14ac:dyDescent="0.3">
      <c r="A460" s="8"/>
      <c r="B460" s="8"/>
      <c r="C460" s="9" t="s">
        <v>439</v>
      </c>
      <c r="D460" s="9" t="s">
        <v>440</v>
      </c>
      <c r="E460" s="10">
        <v>2281.4</v>
      </c>
      <c r="F460" s="10">
        <v>4181.55</v>
      </c>
      <c r="G460" s="10">
        <v>6000</v>
      </c>
      <c r="H460" s="10">
        <v>7000</v>
      </c>
      <c r="I460" s="10">
        <f t="shared" si="28"/>
        <v>262.99640571578851</v>
      </c>
      <c r="J460" s="10">
        <f t="shared" si="29"/>
        <v>143.48746278293933</v>
      </c>
      <c r="K460" s="10">
        <f t="shared" si="30"/>
        <v>306.82914000175327</v>
      </c>
      <c r="L460" s="10">
        <f t="shared" si="31"/>
        <v>167.40203991342921</v>
      </c>
    </row>
    <row r="461" spans="1:12" x14ac:dyDescent="0.3">
      <c r="A461" s="8"/>
      <c r="B461" s="8"/>
      <c r="C461" s="9" t="s">
        <v>441</v>
      </c>
      <c r="D461" s="9" t="s">
        <v>442</v>
      </c>
      <c r="E461" s="10">
        <v>31340.58</v>
      </c>
      <c r="F461" s="10">
        <v>24820.9</v>
      </c>
      <c r="G461" s="10">
        <v>23000</v>
      </c>
      <c r="H461" s="10">
        <v>23000</v>
      </c>
      <c r="I461" s="10">
        <f t="shared" si="28"/>
        <v>73.387282558267913</v>
      </c>
      <c r="J461" s="10">
        <f t="shared" si="29"/>
        <v>92.663843776817117</v>
      </c>
      <c r="K461" s="10">
        <f t="shared" si="30"/>
        <v>73.387282558267913</v>
      </c>
      <c r="L461" s="10">
        <f t="shared" si="31"/>
        <v>92.663843776817117</v>
      </c>
    </row>
    <row r="462" spans="1:12" x14ac:dyDescent="0.3">
      <c r="A462" s="8"/>
      <c r="B462" s="8"/>
      <c r="C462" s="9" t="s">
        <v>443</v>
      </c>
      <c r="D462" s="9" t="s">
        <v>444</v>
      </c>
      <c r="E462" s="10">
        <v>4319.53</v>
      </c>
      <c r="F462" s="10">
        <v>19123</v>
      </c>
      <c r="G462" s="10">
        <v>27200</v>
      </c>
      <c r="H462" s="10">
        <v>11500</v>
      </c>
      <c r="I462" s="10">
        <f t="shared" si="28"/>
        <v>629.69813845487818</v>
      </c>
      <c r="J462" s="10">
        <f t="shared" si="29"/>
        <v>142.23709668984992</v>
      </c>
      <c r="K462" s="10">
        <f t="shared" si="30"/>
        <v>266.23266883202575</v>
      </c>
      <c r="L462" s="10">
        <f t="shared" si="31"/>
        <v>60.137007791664487</v>
      </c>
    </row>
    <row r="463" spans="1:12" x14ac:dyDescent="0.3">
      <c r="A463" s="8"/>
      <c r="B463" s="8"/>
      <c r="C463" s="9" t="s">
        <v>445</v>
      </c>
      <c r="D463" s="9" t="s">
        <v>446</v>
      </c>
      <c r="E463" s="10">
        <v>0</v>
      </c>
      <c r="F463" s="10">
        <v>6360.28</v>
      </c>
      <c r="G463" s="10">
        <v>11000</v>
      </c>
      <c r="H463" s="10">
        <v>11000</v>
      </c>
      <c r="I463" s="10" t="str">
        <f t="shared" si="28"/>
        <v>-</v>
      </c>
      <c r="J463" s="10">
        <f t="shared" si="29"/>
        <v>172.94836076399153</v>
      </c>
      <c r="K463" s="10" t="str">
        <f t="shared" si="30"/>
        <v>-</v>
      </c>
      <c r="L463" s="10">
        <f t="shared" si="31"/>
        <v>172.94836076399153</v>
      </c>
    </row>
    <row r="464" spans="1:12" x14ac:dyDescent="0.3">
      <c r="A464" s="8"/>
      <c r="B464" s="8"/>
      <c r="C464" s="9" t="s">
        <v>447</v>
      </c>
      <c r="D464" s="9" t="s">
        <v>448</v>
      </c>
      <c r="E464" s="10">
        <v>93219.09</v>
      </c>
      <c r="F464" s="10">
        <v>83468.490000000005</v>
      </c>
      <c r="G464" s="10">
        <v>90000</v>
      </c>
      <c r="H464" s="10">
        <v>90000</v>
      </c>
      <c r="I464" s="10">
        <f t="shared" si="28"/>
        <v>96.546748096339499</v>
      </c>
      <c r="J464" s="10">
        <f t="shared" si="29"/>
        <v>107.82512059341197</v>
      </c>
      <c r="K464" s="10">
        <f t="shared" si="30"/>
        <v>96.546748096339499</v>
      </c>
      <c r="L464" s="10">
        <f t="shared" si="31"/>
        <v>107.82512059341197</v>
      </c>
    </row>
    <row r="465" spans="1:12" x14ac:dyDescent="0.3">
      <c r="A465" s="8"/>
      <c r="B465" s="8"/>
      <c r="C465" s="9" t="s">
        <v>449</v>
      </c>
      <c r="D465" s="9" t="s">
        <v>450</v>
      </c>
      <c r="E465" s="10">
        <v>0</v>
      </c>
      <c r="F465" s="10">
        <v>30.5</v>
      </c>
      <c r="G465" s="10">
        <v>100</v>
      </c>
      <c r="H465" s="10">
        <v>100</v>
      </c>
      <c r="I465" s="10" t="str">
        <f t="shared" si="28"/>
        <v>-</v>
      </c>
      <c r="J465" s="10">
        <f t="shared" si="29"/>
        <v>327.86885245901641</v>
      </c>
      <c r="K465" s="10" t="str">
        <f t="shared" si="30"/>
        <v>-</v>
      </c>
      <c r="L465" s="10">
        <f t="shared" si="31"/>
        <v>327.86885245901641</v>
      </c>
    </row>
    <row r="466" spans="1:12" x14ac:dyDescent="0.3">
      <c r="A466" s="8"/>
      <c r="B466" s="8"/>
      <c r="C466" s="9" t="s">
        <v>451</v>
      </c>
      <c r="D466" s="9" t="s">
        <v>452</v>
      </c>
      <c r="E466" s="10">
        <v>0</v>
      </c>
      <c r="F466" s="10">
        <v>0</v>
      </c>
      <c r="G466" s="10">
        <v>35000</v>
      </c>
      <c r="H466" s="10">
        <v>35000</v>
      </c>
      <c r="I466" s="10" t="str">
        <f t="shared" si="28"/>
        <v>-</v>
      </c>
      <c r="J466" s="10" t="str">
        <f t="shared" si="29"/>
        <v>-</v>
      </c>
      <c r="K466" s="10" t="str">
        <f t="shared" si="30"/>
        <v>-</v>
      </c>
      <c r="L466" s="10" t="str">
        <f t="shared" si="31"/>
        <v>-</v>
      </c>
    </row>
    <row r="467" spans="1:12" x14ac:dyDescent="0.3">
      <c r="A467" s="8"/>
      <c r="B467" s="8"/>
      <c r="C467" s="9" t="s">
        <v>453</v>
      </c>
      <c r="D467" s="9" t="s">
        <v>454</v>
      </c>
      <c r="E467" s="10">
        <v>0</v>
      </c>
      <c r="F467" s="10">
        <v>73.2</v>
      </c>
      <c r="G467" s="10">
        <v>100</v>
      </c>
      <c r="H467" s="10">
        <v>100</v>
      </c>
      <c r="I467" s="10" t="str">
        <f t="shared" si="28"/>
        <v>-</v>
      </c>
      <c r="J467" s="10">
        <f t="shared" si="29"/>
        <v>136.61202185792348</v>
      </c>
      <c r="K467" s="10" t="str">
        <f t="shared" si="30"/>
        <v>-</v>
      </c>
      <c r="L467" s="10">
        <f t="shared" si="31"/>
        <v>136.61202185792348</v>
      </c>
    </row>
    <row r="468" spans="1:12" x14ac:dyDescent="0.3">
      <c r="A468" s="5"/>
      <c r="B468" s="6" t="s">
        <v>41</v>
      </c>
      <c r="C468" s="5"/>
      <c r="D468" s="6" t="s">
        <v>42</v>
      </c>
      <c r="E468" s="7">
        <f>+E469+E470+E471+E472+E473+E474</f>
        <v>26612</v>
      </c>
      <c r="F468" s="7">
        <f>+F469+F470+F471+F472+F473+F474</f>
        <v>23145.379999999997</v>
      </c>
      <c r="G468" s="7">
        <f>+G469+G470+G471+G472+G473+G474</f>
        <v>38150</v>
      </c>
      <c r="H468" s="7">
        <f>+H469+H470+H471+H472+H473+H474</f>
        <v>38300</v>
      </c>
      <c r="I468" s="7">
        <f t="shared" si="28"/>
        <v>143.35638058018938</v>
      </c>
      <c r="J468" s="7">
        <f t="shared" si="29"/>
        <v>164.8277107569632</v>
      </c>
      <c r="K468" s="7">
        <f t="shared" si="30"/>
        <v>143.92003607395162</v>
      </c>
      <c r="L468" s="7">
        <f t="shared" si="31"/>
        <v>165.47578825666292</v>
      </c>
    </row>
    <row r="469" spans="1:12" x14ac:dyDescent="0.3">
      <c r="A469" s="8"/>
      <c r="B469" s="8"/>
      <c r="C469" s="9" t="s">
        <v>433</v>
      </c>
      <c r="D469" s="9" t="s">
        <v>434</v>
      </c>
      <c r="E469" s="10">
        <v>4711.71</v>
      </c>
      <c r="F469" s="10">
        <v>372.12</v>
      </c>
      <c r="G469" s="10">
        <v>500</v>
      </c>
      <c r="H469" s="10">
        <v>500</v>
      </c>
      <c r="I469" s="10">
        <f t="shared" si="28"/>
        <v>10.611858539680922</v>
      </c>
      <c r="J469" s="10">
        <f t="shared" si="29"/>
        <v>134.36525851875737</v>
      </c>
      <c r="K469" s="10">
        <f t="shared" si="30"/>
        <v>10.611858539680922</v>
      </c>
      <c r="L469" s="10">
        <f t="shared" si="31"/>
        <v>134.36525851875737</v>
      </c>
    </row>
    <row r="470" spans="1:12" x14ac:dyDescent="0.3">
      <c r="A470" s="8"/>
      <c r="B470" s="8"/>
      <c r="C470" s="9" t="s">
        <v>437</v>
      </c>
      <c r="D470" s="9" t="s">
        <v>438</v>
      </c>
      <c r="E470" s="10">
        <v>9999.4</v>
      </c>
      <c r="F470" s="10">
        <v>8819.59</v>
      </c>
      <c r="G470" s="10">
        <v>10850</v>
      </c>
      <c r="H470" s="10">
        <v>11000</v>
      </c>
      <c r="I470" s="10">
        <f t="shared" si="28"/>
        <v>108.50651039062345</v>
      </c>
      <c r="J470" s="10">
        <f t="shared" si="29"/>
        <v>123.02159170664395</v>
      </c>
      <c r="K470" s="10">
        <f t="shared" si="30"/>
        <v>110.00660039602377</v>
      </c>
      <c r="L470" s="10">
        <f t="shared" si="31"/>
        <v>124.72235103899388</v>
      </c>
    </row>
    <row r="471" spans="1:12" x14ac:dyDescent="0.3">
      <c r="A471" s="8"/>
      <c r="B471" s="8"/>
      <c r="C471" s="9" t="s">
        <v>439</v>
      </c>
      <c r="D471" s="9" t="s">
        <v>440</v>
      </c>
      <c r="E471" s="10">
        <v>2600</v>
      </c>
      <c r="F471" s="10">
        <v>1971.43</v>
      </c>
      <c r="G471" s="10">
        <v>2500</v>
      </c>
      <c r="H471" s="10">
        <v>2500</v>
      </c>
      <c r="I471" s="10">
        <f t="shared" si="28"/>
        <v>96.15384615384616</v>
      </c>
      <c r="J471" s="10">
        <f t="shared" si="29"/>
        <v>126.81150231050557</v>
      </c>
      <c r="K471" s="10">
        <f t="shared" si="30"/>
        <v>96.15384615384616</v>
      </c>
      <c r="L471" s="10">
        <f t="shared" si="31"/>
        <v>126.81150231050557</v>
      </c>
    </row>
    <row r="472" spans="1:12" x14ac:dyDescent="0.3">
      <c r="A472" s="8"/>
      <c r="B472" s="8"/>
      <c r="C472" s="9" t="s">
        <v>445</v>
      </c>
      <c r="D472" s="9" t="s">
        <v>446</v>
      </c>
      <c r="E472" s="10">
        <v>1123.47</v>
      </c>
      <c r="F472" s="10">
        <v>8540</v>
      </c>
      <c r="G472" s="10">
        <v>9000</v>
      </c>
      <c r="H472" s="10">
        <v>9000</v>
      </c>
      <c r="I472" s="10">
        <f t="shared" si="28"/>
        <v>801.08948169510529</v>
      </c>
      <c r="J472" s="10">
        <f t="shared" si="29"/>
        <v>105.3864168618267</v>
      </c>
      <c r="K472" s="10">
        <f t="shared" si="30"/>
        <v>801.08948169510529</v>
      </c>
      <c r="L472" s="10">
        <f t="shared" si="31"/>
        <v>105.3864168618267</v>
      </c>
    </row>
    <row r="473" spans="1:12" x14ac:dyDescent="0.3">
      <c r="A473" s="8"/>
      <c r="B473" s="8"/>
      <c r="C473" s="9" t="s">
        <v>449</v>
      </c>
      <c r="D473" s="9" t="s">
        <v>450</v>
      </c>
      <c r="E473" s="10">
        <v>2992.42</v>
      </c>
      <c r="F473" s="10">
        <v>2222.2399999999998</v>
      </c>
      <c r="G473" s="10">
        <v>6000</v>
      </c>
      <c r="H473" s="10">
        <v>6000</v>
      </c>
      <c r="I473" s="10">
        <f t="shared" si="28"/>
        <v>200.50661337646454</v>
      </c>
      <c r="J473" s="10">
        <f t="shared" si="29"/>
        <v>269.99784001727988</v>
      </c>
      <c r="K473" s="10">
        <f t="shared" si="30"/>
        <v>200.50661337646454</v>
      </c>
      <c r="L473" s="10">
        <f t="shared" si="31"/>
        <v>269.99784001727988</v>
      </c>
    </row>
    <row r="474" spans="1:12" x14ac:dyDescent="0.3">
      <c r="A474" s="8"/>
      <c r="B474" s="8"/>
      <c r="C474" s="9" t="s">
        <v>453</v>
      </c>
      <c r="D474" s="9" t="s">
        <v>454</v>
      </c>
      <c r="E474" s="10">
        <v>5185</v>
      </c>
      <c r="F474" s="10">
        <v>1220</v>
      </c>
      <c r="G474" s="10">
        <v>9300</v>
      </c>
      <c r="H474" s="10">
        <v>9300</v>
      </c>
      <c r="I474" s="10">
        <f t="shared" si="28"/>
        <v>179.36354869816779</v>
      </c>
      <c r="J474" s="10">
        <f t="shared" si="29"/>
        <v>762.29508196721315</v>
      </c>
      <c r="K474" s="10">
        <f t="shared" si="30"/>
        <v>179.36354869816779</v>
      </c>
      <c r="L474" s="10">
        <f t="shared" si="31"/>
        <v>762.29508196721315</v>
      </c>
    </row>
    <row r="475" spans="1:12" x14ac:dyDescent="0.3">
      <c r="A475" s="5"/>
      <c r="B475" s="6" t="s">
        <v>45</v>
      </c>
      <c r="C475" s="5"/>
      <c r="D475" s="6" t="s">
        <v>46</v>
      </c>
      <c r="E475" s="7">
        <f>+E476+E477+E478+E479+E480</f>
        <v>398893.07999999996</v>
      </c>
      <c r="F475" s="7">
        <f>+F476+F477+F478+F479+F480</f>
        <v>331699</v>
      </c>
      <c r="G475" s="7">
        <f>+G476+G477+G478+G479+G480</f>
        <v>358800</v>
      </c>
      <c r="H475" s="7">
        <f>+H476+H477+H478+H479+H480</f>
        <v>444200</v>
      </c>
      <c r="I475" s="7">
        <f t="shared" si="28"/>
        <v>89.948915634234623</v>
      </c>
      <c r="J475" s="7">
        <f t="shared" si="29"/>
        <v>108.1703592715082</v>
      </c>
      <c r="K475" s="7">
        <f t="shared" si="30"/>
        <v>111.35816144015335</v>
      </c>
      <c r="L475" s="7">
        <f t="shared" si="31"/>
        <v>133.91659305575237</v>
      </c>
    </row>
    <row r="476" spans="1:12" x14ac:dyDescent="0.3">
      <c r="A476" s="8"/>
      <c r="B476" s="8"/>
      <c r="C476" s="9" t="s">
        <v>431</v>
      </c>
      <c r="D476" s="9" t="s">
        <v>432</v>
      </c>
      <c r="E476" s="10">
        <v>507.84</v>
      </c>
      <c r="F476" s="10">
        <v>328.74</v>
      </c>
      <c r="G476" s="10">
        <v>500</v>
      </c>
      <c r="H476" s="10">
        <v>500</v>
      </c>
      <c r="I476" s="10">
        <f t="shared" si="28"/>
        <v>98.456206679269059</v>
      </c>
      <c r="J476" s="10">
        <f t="shared" si="29"/>
        <v>152.09588124353593</v>
      </c>
      <c r="K476" s="10">
        <f t="shared" si="30"/>
        <v>98.456206679269059</v>
      </c>
      <c r="L476" s="10">
        <f t="shared" si="31"/>
        <v>152.09588124353593</v>
      </c>
    </row>
    <row r="477" spans="1:12" x14ac:dyDescent="0.3">
      <c r="A477" s="8"/>
      <c r="B477" s="8"/>
      <c r="C477" s="9" t="s">
        <v>433</v>
      </c>
      <c r="D477" s="9" t="s">
        <v>434</v>
      </c>
      <c r="E477" s="10">
        <v>198874.26</v>
      </c>
      <c r="F477" s="10">
        <v>191013.71</v>
      </c>
      <c r="G477" s="10">
        <v>199650</v>
      </c>
      <c r="H477" s="10">
        <v>215050</v>
      </c>
      <c r="I477" s="10">
        <f t="shared" si="28"/>
        <v>100.39006556202898</v>
      </c>
      <c r="J477" s="10">
        <f t="shared" si="29"/>
        <v>104.52129326214335</v>
      </c>
      <c r="K477" s="10">
        <f t="shared" si="30"/>
        <v>108.13365188637283</v>
      </c>
      <c r="L477" s="10">
        <f t="shared" si="31"/>
        <v>112.58354177823153</v>
      </c>
    </row>
    <row r="478" spans="1:12" x14ac:dyDescent="0.3">
      <c r="A478" s="8"/>
      <c r="B478" s="8"/>
      <c r="C478" s="9" t="s">
        <v>455</v>
      </c>
      <c r="D478" s="9" t="s">
        <v>456</v>
      </c>
      <c r="E478" s="10">
        <v>112497.52</v>
      </c>
      <c r="F478" s="10">
        <v>38710.54</v>
      </c>
      <c r="G478" s="10">
        <v>40000</v>
      </c>
      <c r="H478" s="10">
        <v>110000</v>
      </c>
      <c r="I478" s="10">
        <f t="shared" si="28"/>
        <v>35.556339375303558</v>
      </c>
      <c r="J478" s="10">
        <f t="shared" si="29"/>
        <v>103.33103077353091</v>
      </c>
      <c r="K478" s="10">
        <f t="shared" si="30"/>
        <v>97.779933282084798</v>
      </c>
      <c r="L478" s="10">
        <f t="shared" si="31"/>
        <v>284.16033462721003</v>
      </c>
    </row>
    <row r="479" spans="1:12" x14ac:dyDescent="0.3">
      <c r="A479" s="8"/>
      <c r="B479" s="8"/>
      <c r="C479" s="9" t="s">
        <v>435</v>
      </c>
      <c r="D479" s="9" t="s">
        <v>436</v>
      </c>
      <c r="E479" s="10">
        <v>18.3</v>
      </c>
      <c r="F479" s="10">
        <v>12.6</v>
      </c>
      <c r="G479" s="10">
        <v>50</v>
      </c>
      <c r="H479" s="10">
        <v>50</v>
      </c>
      <c r="I479" s="10">
        <f t="shared" si="28"/>
        <v>273.22404371584696</v>
      </c>
      <c r="J479" s="10">
        <f t="shared" si="29"/>
        <v>396.82539682539687</v>
      </c>
      <c r="K479" s="10">
        <f t="shared" si="30"/>
        <v>273.22404371584696</v>
      </c>
      <c r="L479" s="10">
        <f t="shared" si="31"/>
        <v>396.82539682539687</v>
      </c>
    </row>
    <row r="480" spans="1:12" x14ac:dyDescent="0.3">
      <c r="A480" s="8"/>
      <c r="B480" s="8"/>
      <c r="C480" s="9" t="s">
        <v>447</v>
      </c>
      <c r="D480" s="9" t="s">
        <v>448</v>
      </c>
      <c r="E480" s="10">
        <v>86995.16</v>
      </c>
      <c r="F480" s="10">
        <v>101633.41</v>
      </c>
      <c r="G480" s="10">
        <v>118600</v>
      </c>
      <c r="H480" s="10">
        <v>118600</v>
      </c>
      <c r="I480" s="10">
        <f t="shared" si="28"/>
        <v>136.32942338401355</v>
      </c>
      <c r="J480" s="10">
        <f t="shared" si="29"/>
        <v>116.69391000459395</v>
      </c>
      <c r="K480" s="10">
        <f t="shared" si="30"/>
        <v>136.32942338401355</v>
      </c>
      <c r="L480" s="10">
        <f t="shared" si="31"/>
        <v>116.69391000459395</v>
      </c>
    </row>
    <row r="481" spans="1:12" x14ac:dyDescent="0.3">
      <c r="A481" s="5"/>
      <c r="B481" s="6" t="s">
        <v>118</v>
      </c>
      <c r="C481" s="5"/>
      <c r="D481" s="6" t="s">
        <v>119</v>
      </c>
      <c r="E481" s="7">
        <f>+E482+E483</f>
        <v>44298.79</v>
      </c>
      <c r="F481" s="7">
        <f>+F482+F483</f>
        <v>37516.769999999997</v>
      </c>
      <c r="G481" s="7">
        <f>+G482+G483</f>
        <v>40670</v>
      </c>
      <c r="H481" s="7">
        <f>+H482+H483</f>
        <v>64670</v>
      </c>
      <c r="I481" s="7">
        <f t="shared" si="28"/>
        <v>91.808376707354753</v>
      </c>
      <c r="J481" s="7">
        <f t="shared" si="29"/>
        <v>108.40485468231942</v>
      </c>
      <c r="K481" s="7">
        <f t="shared" si="30"/>
        <v>145.98592873529955</v>
      </c>
      <c r="L481" s="7">
        <f t="shared" si="31"/>
        <v>172.37624667581991</v>
      </c>
    </row>
    <row r="482" spans="1:12" x14ac:dyDescent="0.3">
      <c r="A482" s="8"/>
      <c r="B482" s="8"/>
      <c r="C482" s="9" t="s">
        <v>433</v>
      </c>
      <c r="D482" s="9" t="s">
        <v>434</v>
      </c>
      <c r="E482" s="10">
        <v>44298.79</v>
      </c>
      <c r="F482" s="10">
        <v>37516.769999999997</v>
      </c>
      <c r="G482" s="10">
        <v>40600</v>
      </c>
      <c r="H482" s="10">
        <v>64600</v>
      </c>
      <c r="I482" s="10">
        <f t="shared" si="28"/>
        <v>91.650358847273253</v>
      </c>
      <c r="J482" s="10">
        <f t="shared" si="29"/>
        <v>108.21827145567168</v>
      </c>
      <c r="K482" s="10">
        <f t="shared" si="30"/>
        <v>145.82791087521804</v>
      </c>
      <c r="L482" s="10">
        <f t="shared" si="31"/>
        <v>172.1896634491722</v>
      </c>
    </row>
    <row r="483" spans="1:12" x14ac:dyDescent="0.3">
      <c r="A483" s="8"/>
      <c r="B483" s="8"/>
      <c r="C483" s="9" t="s">
        <v>435</v>
      </c>
      <c r="D483" s="9" t="s">
        <v>436</v>
      </c>
      <c r="E483" s="10">
        <v>0</v>
      </c>
      <c r="F483" s="10">
        <v>0</v>
      </c>
      <c r="G483" s="10">
        <v>70</v>
      </c>
      <c r="H483" s="10">
        <v>70</v>
      </c>
      <c r="I483" s="10" t="str">
        <f t="shared" si="28"/>
        <v>-</v>
      </c>
      <c r="J483" s="10" t="str">
        <f t="shared" si="29"/>
        <v>-</v>
      </c>
      <c r="K483" s="10" t="str">
        <f t="shared" si="30"/>
        <v>-</v>
      </c>
      <c r="L483" s="10" t="str">
        <f t="shared" si="31"/>
        <v>-</v>
      </c>
    </row>
    <row r="484" spans="1:12" x14ac:dyDescent="0.3">
      <c r="A484" s="5"/>
      <c r="B484" s="6" t="s">
        <v>49</v>
      </c>
      <c r="C484" s="5"/>
      <c r="D484" s="6" t="s">
        <v>50</v>
      </c>
      <c r="E484" s="7">
        <f>+E485+E486</f>
        <v>21303.31</v>
      </c>
      <c r="F484" s="7">
        <f>+F485+F486</f>
        <v>25689.34</v>
      </c>
      <c r="G484" s="7">
        <f>+G485+G486</f>
        <v>20700</v>
      </c>
      <c r="H484" s="7">
        <f>+H485+H486</f>
        <v>19550</v>
      </c>
      <c r="I484" s="7">
        <f t="shared" si="28"/>
        <v>97.167998775777093</v>
      </c>
      <c r="J484" s="7">
        <f t="shared" si="29"/>
        <v>80.578169777814452</v>
      </c>
      <c r="K484" s="7">
        <f t="shared" si="30"/>
        <v>91.76977662156726</v>
      </c>
      <c r="L484" s="7">
        <f t="shared" si="31"/>
        <v>76.101604790158092</v>
      </c>
    </row>
    <row r="485" spans="1:12" x14ac:dyDescent="0.3">
      <c r="A485" s="8"/>
      <c r="B485" s="8"/>
      <c r="C485" s="9" t="s">
        <v>433</v>
      </c>
      <c r="D485" s="9" t="s">
        <v>434</v>
      </c>
      <c r="E485" s="10">
        <v>18271.7</v>
      </c>
      <c r="F485" s="10">
        <v>21314.45</v>
      </c>
      <c r="G485" s="10">
        <v>14800</v>
      </c>
      <c r="H485" s="10">
        <v>13650</v>
      </c>
      <c r="I485" s="10">
        <f t="shared" si="28"/>
        <v>80.999578583273575</v>
      </c>
      <c r="J485" s="10">
        <f t="shared" si="29"/>
        <v>69.436462118422</v>
      </c>
      <c r="K485" s="10">
        <f t="shared" si="30"/>
        <v>74.705692409573274</v>
      </c>
      <c r="L485" s="10">
        <f t="shared" si="31"/>
        <v>64.04106134570678</v>
      </c>
    </row>
    <row r="486" spans="1:12" x14ac:dyDescent="0.3">
      <c r="A486" s="8"/>
      <c r="B486" s="8"/>
      <c r="C486" s="9" t="s">
        <v>435</v>
      </c>
      <c r="D486" s="9" t="s">
        <v>436</v>
      </c>
      <c r="E486" s="10">
        <v>3031.61</v>
      </c>
      <c r="F486" s="10">
        <v>4374.8900000000003</v>
      </c>
      <c r="G486" s="10">
        <v>5900</v>
      </c>
      <c r="H486" s="10">
        <v>5900</v>
      </c>
      <c r="I486" s="10">
        <f t="shared" si="28"/>
        <v>194.61606209241953</v>
      </c>
      <c r="J486" s="10">
        <f t="shared" si="29"/>
        <v>134.86053363627428</v>
      </c>
      <c r="K486" s="10">
        <f t="shared" si="30"/>
        <v>194.61606209241953</v>
      </c>
      <c r="L486" s="10">
        <f t="shared" si="31"/>
        <v>134.86053363627428</v>
      </c>
    </row>
    <row r="487" spans="1:12" x14ac:dyDescent="0.3">
      <c r="A487" s="5"/>
      <c r="B487" s="6" t="s">
        <v>51</v>
      </c>
      <c r="C487" s="5"/>
      <c r="D487" s="6" t="s">
        <v>52</v>
      </c>
      <c r="E487" s="7">
        <f>+E488+E489+E490+E491+E492</f>
        <v>716632.67999999993</v>
      </c>
      <c r="F487" s="7">
        <f>+F488+F489+F490+F491+F492</f>
        <v>1069267.48</v>
      </c>
      <c r="G487" s="7">
        <f>+G488+G489+G490+G491+G492</f>
        <v>1131100</v>
      </c>
      <c r="H487" s="7">
        <f>+H488+H489+H490+H491+H492</f>
        <v>1127950</v>
      </c>
      <c r="I487" s="7">
        <f t="shared" si="28"/>
        <v>157.83539204491763</v>
      </c>
      <c r="J487" s="7">
        <f t="shared" si="29"/>
        <v>105.78269901185062</v>
      </c>
      <c r="K487" s="7">
        <f t="shared" si="30"/>
        <v>157.39583631603293</v>
      </c>
      <c r="L487" s="7">
        <f t="shared" si="31"/>
        <v>105.48810480984609</v>
      </c>
    </row>
    <row r="488" spans="1:12" x14ac:dyDescent="0.3">
      <c r="A488" s="8"/>
      <c r="B488" s="8"/>
      <c r="C488" s="9" t="s">
        <v>431</v>
      </c>
      <c r="D488" s="9" t="s">
        <v>432</v>
      </c>
      <c r="E488" s="10">
        <v>84.45</v>
      </c>
      <c r="F488" s="10">
        <v>1315.05</v>
      </c>
      <c r="G488" s="10">
        <v>4600</v>
      </c>
      <c r="H488" s="10">
        <v>4400</v>
      </c>
      <c r="I488" s="10">
        <f t="shared" si="28"/>
        <v>5447.0100651272942</v>
      </c>
      <c r="J488" s="10">
        <f t="shared" si="29"/>
        <v>349.79658568115281</v>
      </c>
      <c r="K488" s="10">
        <f t="shared" si="30"/>
        <v>5210.1835405565425</v>
      </c>
      <c r="L488" s="10">
        <f t="shared" si="31"/>
        <v>334.58803847762442</v>
      </c>
    </row>
    <row r="489" spans="1:12" x14ac:dyDescent="0.3">
      <c r="A489" s="8"/>
      <c r="B489" s="8"/>
      <c r="C489" s="9" t="s">
        <v>433</v>
      </c>
      <c r="D489" s="9" t="s">
        <v>434</v>
      </c>
      <c r="E489" s="10">
        <v>525670.21</v>
      </c>
      <c r="F489" s="10">
        <v>701167.95</v>
      </c>
      <c r="G489" s="10">
        <v>712150</v>
      </c>
      <c r="H489" s="10">
        <v>708200</v>
      </c>
      <c r="I489" s="10">
        <f t="shared" si="28"/>
        <v>135.47467336983013</v>
      </c>
      <c r="J489" s="10">
        <f t="shared" si="29"/>
        <v>101.5662509959276</v>
      </c>
      <c r="K489" s="10">
        <f t="shared" si="30"/>
        <v>134.72325167522808</v>
      </c>
      <c r="L489" s="10">
        <f t="shared" si="31"/>
        <v>101.00290522406223</v>
      </c>
    </row>
    <row r="490" spans="1:12" x14ac:dyDescent="0.3">
      <c r="A490" s="8"/>
      <c r="B490" s="8"/>
      <c r="C490" s="9" t="s">
        <v>437</v>
      </c>
      <c r="D490" s="9" t="s">
        <v>438</v>
      </c>
      <c r="E490" s="10">
        <v>1214.02</v>
      </c>
      <c r="F490" s="10">
        <v>1137.26</v>
      </c>
      <c r="G490" s="10">
        <v>1000</v>
      </c>
      <c r="H490" s="10">
        <v>1000</v>
      </c>
      <c r="I490" s="10">
        <f t="shared" si="28"/>
        <v>82.370965881945935</v>
      </c>
      <c r="J490" s="10">
        <f t="shared" si="29"/>
        <v>87.93064031092274</v>
      </c>
      <c r="K490" s="10">
        <f t="shared" si="30"/>
        <v>82.370965881945935</v>
      </c>
      <c r="L490" s="10">
        <f t="shared" si="31"/>
        <v>87.93064031092274</v>
      </c>
    </row>
    <row r="491" spans="1:12" x14ac:dyDescent="0.3">
      <c r="A491" s="8"/>
      <c r="B491" s="8"/>
      <c r="C491" s="9" t="s">
        <v>439</v>
      </c>
      <c r="D491" s="9" t="s">
        <v>440</v>
      </c>
      <c r="E491" s="10">
        <v>2545.7800000000002</v>
      </c>
      <c r="F491" s="10">
        <v>2223.38</v>
      </c>
      <c r="G491" s="10">
        <v>3100</v>
      </c>
      <c r="H491" s="10">
        <v>4100</v>
      </c>
      <c r="I491" s="10">
        <f t="shared" si="28"/>
        <v>121.77014510287611</v>
      </c>
      <c r="J491" s="10">
        <f t="shared" si="29"/>
        <v>139.42735834630159</v>
      </c>
      <c r="K491" s="10">
        <f t="shared" si="30"/>
        <v>161.05083707154583</v>
      </c>
      <c r="L491" s="10">
        <f t="shared" si="31"/>
        <v>184.40392555478596</v>
      </c>
    </row>
    <row r="492" spans="1:12" x14ac:dyDescent="0.3">
      <c r="A492" s="8"/>
      <c r="B492" s="8"/>
      <c r="C492" s="9" t="s">
        <v>447</v>
      </c>
      <c r="D492" s="9" t="s">
        <v>448</v>
      </c>
      <c r="E492" s="10">
        <v>187118.22</v>
      </c>
      <c r="F492" s="10">
        <v>363423.84</v>
      </c>
      <c r="G492" s="10">
        <v>410250</v>
      </c>
      <c r="H492" s="10">
        <v>410250</v>
      </c>
      <c r="I492" s="10">
        <f t="shared" si="28"/>
        <v>219.24642079216014</v>
      </c>
      <c r="J492" s="10">
        <f t="shared" si="29"/>
        <v>112.88472434829811</v>
      </c>
      <c r="K492" s="10">
        <f t="shared" si="30"/>
        <v>219.24642079216014</v>
      </c>
      <c r="L492" s="10">
        <f t="shared" si="31"/>
        <v>112.88472434829811</v>
      </c>
    </row>
    <row r="493" spans="1:12" x14ac:dyDescent="0.3">
      <c r="A493" s="5"/>
      <c r="B493" s="6" t="s">
        <v>53</v>
      </c>
      <c r="C493" s="5"/>
      <c r="D493" s="6" t="s">
        <v>54</v>
      </c>
      <c r="E493" s="7">
        <f>+E494+E495+E496+E497+E498</f>
        <v>142577.28</v>
      </c>
      <c r="F493" s="7">
        <f>+F494+F495+F496+F497+F498</f>
        <v>148443.74</v>
      </c>
      <c r="G493" s="7">
        <f>+G494+G495+G496+G497+G498</f>
        <v>209100</v>
      </c>
      <c r="H493" s="7">
        <f>+H494+H495+H496+H497+H498</f>
        <v>208100</v>
      </c>
      <c r="I493" s="7">
        <f t="shared" si="28"/>
        <v>146.65730753174699</v>
      </c>
      <c r="J493" s="7">
        <f t="shared" si="29"/>
        <v>140.86144690237526</v>
      </c>
      <c r="K493" s="7">
        <f t="shared" si="30"/>
        <v>145.95593351198733</v>
      </c>
      <c r="L493" s="7">
        <f t="shared" si="31"/>
        <v>140.18779101092443</v>
      </c>
    </row>
    <row r="494" spans="1:12" x14ac:dyDescent="0.3">
      <c r="A494" s="8"/>
      <c r="B494" s="8"/>
      <c r="C494" s="9" t="s">
        <v>433</v>
      </c>
      <c r="D494" s="9" t="s">
        <v>434</v>
      </c>
      <c r="E494" s="10">
        <v>81311.69</v>
      </c>
      <c r="F494" s="10">
        <v>82304.67</v>
      </c>
      <c r="G494" s="10">
        <v>92500</v>
      </c>
      <c r="H494" s="10">
        <v>91500</v>
      </c>
      <c r="I494" s="10">
        <f t="shared" si="28"/>
        <v>113.75978042025692</v>
      </c>
      <c r="J494" s="10">
        <f t="shared" si="29"/>
        <v>112.3873043898967</v>
      </c>
      <c r="K494" s="10">
        <f t="shared" si="30"/>
        <v>112.52994495625413</v>
      </c>
      <c r="L494" s="10">
        <f t="shared" si="31"/>
        <v>111.17230650460053</v>
      </c>
    </row>
    <row r="495" spans="1:12" x14ac:dyDescent="0.3">
      <c r="A495" s="8"/>
      <c r="B495" s="8"/>
      <c r="C495" s="9" t="s">
        <v>435</v>
      </c>
      <c r="D495" s="9" t="s">
        <v>436</v>
      </c>
      <c r="E495" s="10">
        <v>4602.82</v>
      </c>
      <c r="F495" s="10">
        <v>1846.6</v>
      </c>
      <c r="G495" s="10">
        <v>5200</v>
      </c>
      <c r="H495" s="10">
        <v>5200</v>
      </c>
      <c r="I495" s="10">
        <f t="shared" si="28"/>
        <v>112.97422015199379</v>
      </c>
      <c r="J495" s="10">
        <f t="shared" si="29"/>
        <v>281.5986136683635</v>
      </c>
      <c r="K495" s="10">
        <f t="shared" si="30"/>
        <v>112.97422015199379</v>
      </c>
      <c r="L495" s="10">
        <f t="shared" si="31"/>
        <v>281.5986136683635</v>
      </c>
    </row>
    <row r="496" spans="1:12" x14ac:dyDescent="0.3">
      <c r="A496" s="8"/>
      <c r="B496" s="8"/>
      <c r="C496" s="9" t="s">
        <v>441</v>
      </c>
      <c r="D496" s="9" t="s">
        <v>442</v>
      </c>
      <c r="E496" s="10">
        <v>944.79</v>
      </c>
      <c r="F496" s="10">
        <v>12282.27</v>
      </c>
      <c r="G496" s="10">
        <v>21000</v>
      </c>
      <c r="H496" s="10">
        <v>21000</v>
      </c>
      <c r="I496" s="10">
        <f t="shared" si="28"/>
        <v>2222.7161591464769</v>
      </c>
      <c r="J496" s="10">
        <f t="shared" si="29"/>
        <v>170.97816608819053</v>
      </c>
      <c r="K496" s="10">
        <f t="shared" si="30"/>
        <v>2222.7161591464769</v>
      </c>
      <c r="L496" s="10">
        <f t="shared" si="31"/>
        <v>170.97816608819053</v>
      </c>
    </row>
    <row r="497" spans="1:12" x14ac:dyDescent="0.3">
      <c r="A497" s="8"/>
      <c r="B497" s="8"/>
      <c r="C497" s="9" t="s">
        <v>447</v>
      </c>
      <c r="D497" s="9" t="s">
        <v>448</v>
      </c>
      <c r="E497" s="10">
        <v>54315.86</v>
      </c>
      <c r="F497" s="10">
        <v>52010.2</v>
      </c>
      <c r="G497" s="10">
        <v>81000</v>
      </c>
      <c r="H497" s="10">
        <v>81000</v>
      </c>
      <c r="I497" s="10">
        <f t="shared" si="28"/>
        <v>149.1277133419226</v>
      </c>
      <c r="J497" s="10">
        <f t="shared" si="29"/>
        <v>155.73868202775608</v>
      </c>
      <c r="K497" s="10">
        <f t="shared" si="30"/>
        <v>149.1277133419226</v>
      </c>
      <c r="L497" s="10">
        <f t="shared" si="31"/>
        <v>155.73868202775608</v>
      </c>
    </row>
    <row r="498" spans="1:12" x14ac:dyDescent="0.3">
      <c r="A498" s="8"/>
      <c r="B498" s="8"/>
      <c r="C498" s="9" t="s">
        <v>449</v>
      </c>
      <c r="D498" s="9" t="s">
        <v>450</v>
      </c>
      <c r="E498" s="10">
        <v>1402.12</v>
      </c>
      <c r="F498" s="10">
        <v>0</v>
      </c>
      <c r="G498" s="10">
        <v>9400</v>
      </c>
      <c r="H498" s="10">
        <v>9400</v>
      </c>
      <c r="I498" s="10">
        <f t="shared" si="28"/>
        <v>670.41337403360637</v>
      </c>
      <c r="J498" s="10" t="str">
        <f t="shared" si="29"/>
        <v>-</v>
      </c>
      <c r="K498" s="10">
        <f t="shared" si="30"/>
        <v>670.41337403360637</v>
      </c>
      <c r="L498" s="10" t="str">
        <f t="shared" si="31"/>
        <v>-</v>
      </c>
    </row>
    <row r="499" spans="1:12" x14ac:dyDescent="0.3">
      <c r="A499" s="5"/>
      <c r="B499" s="6" t="s">
        <v>457</v>
      </c>
      <c r="C499" s="5"/>
      <c r="D499" s="6" t="s">
        <v>458</v>
      </c>
      <c r="E499" s="7">
        <f>+E500+E501</f>
        <v>0</v>
      </c>
      <c r="F499" s="7">
        <f>+F500+F501</f>
        <v>28086.26</v>
      </c>
      <c r="G499" s="7">
        <f>+G500+G501</f>
        <v>3500</v>
      </c>
      <c r="H499" s="7">
        <f>+H500+H501</f>
        <v>3500</v>
      </c>
      <c r="I499" s="7" t="str">
        <f t="shared" si="28"/>
        <v>-</v>
      </c>
      <c r="J499" s="7">
        <f t="shared" si="29"/>
        <v>12.461609342076873</v>
      </c>
      <c r="K499" s="7" t="str">
        <f t="shared" si="30"/>
        <v>-</v>
      </c>
      <c r="L499" s="7">
        <f t="shared" si="31"/>
        <v>12.461609342076873</v>
      </c>
    </row>
    <row r="500" spans="1:12" x14ac:dyDescent="0.3">
      <c r="A500" s="8"/>
      <c r="B500" s="8"/>
      <c r="C500" s="9" t="s">
        <v>433</v>
      </c>
      <c r="D500" s="9" t="s">
        <v>434</v>
      </c>
      <c r="E500" s="10">
        <v>0</v>
      </c>
      <c r="F500" s="10">
        <v>86.26</v>
      </c>
      <c r="G500" s="10">
        <v>0</v>
      </c>
      <c r="H500" s="10">
        <v>0</v>
      </c>
      <c r="I500" s="10" t="str">
        <f t="shared" si="28"/>
        <v>-</v>
      </c>
      <c r="J500" s="10">
        <f t="shared" si="29"/>
        <v>0</v>
      </c>
      <c r="K500" s="10" t="str">
        <f t="shared" si="30"/>
        <v>-</v>
      </c>
      <c r="L500" s="10">
        <f t="shared" si="31"/>
        <v>0</v>
      </c>
    </row>
    <row r="501" spans="1:12" x14ac:dyDescent="0.3">
      <c r="A501" s="8"/>
      <c r="B501" s="8"/>
      <c r="C501" s="9" t="s">
        <v>449</v>
      </c>
      <c r="D501" s="9" t="s">
        <v>450</v>
      </c>
      <c r="E501" s="10">
        <v>0</v>
      </c>
      <c r="F501" s="10">
        <v>28000</v>
      </c>
      <c r="G501" s="10">
        <v>3500</v>
      </c>
      <c r="H501" s="10">
        <v>3500</v>
      </c>
      <c r="I501" s="10" t="str">
        <f t="shared" si="28"/>
        <v>-</v>
      </c>
      <c r="J501" s="10">
        <f t="shared" si="29"/>
        <v>12.5</v>
      </c>
      <c r="K501" s="10" t="str">
        <f t="shared" si="30"/>
        <v>-</v>
      </c>
      <c r="L501" s="10">
        <f t="shared" si="31"/>
        <v>12.5</v>
      </c>
    </row>
    <row r="502" spans="1:12" x14ac:dyDescent="0.3">
      <c r="A502" s="5"/>
      <c r="B502" s="6" t="s">
        <v>55</v>
      </c>
      <c r="C502" s="5"/>
      <c r="D502" s="6" t="s">
        <v>56</v>
      </c>
      <c r="E502" s="7">
        <f>+E503+E504+E505+E506+E507+E508+E509+E510+E511</f>
        <v>144017.49000000002</v>
      </c>
      <c r="F502" s="7">
        <f>+F503+F504+F505+F506+F507+F508+F509+F510+F511</f>
        <v>261430.71000000002</v>
      </c>
      <c r="G502" s="7">
        <f>+G503+G504+G505+G506+G507+G508+G509+G510+G511</f>
        <v>225130</v>
      </c>
      <c r="H502" s="7">
        <f>+H503+H504+H505+H506+H507+H508+H509+H510+H511</f>
        <v>217930</v>
      </c>
      <c r="I502" s="7">
        <f t="shared" si="28"/>
        <v>156.3212912542775</v>
      </c>
      <c r="J502" s="7">
        <f t="shared" si="29"/>
        <v>86.114596100817693</v>
      </c>
      <c r="K502" s="7">
        <f t="shared" si="30"/>
        <v>151.32189847219249</v>
      </c>
      <c r="L502" s="7">
        <f t="shared" si="31"/>
        <v>83.360520269405228</v>
      </c>
    </row>
    <row r="503" spans="1:12" x14ac:dyDescent="0.3">
      <c r="A503" s="8"/>
      <c r="B503" s="8"/>
      <c r="C503" s="9" t="s">
        <v>433</v>
      </c>
      <c r="D503" s="9" t="s">
        <v>434</v>
      </c>
      <c r="E503" s="10">
        <v>21136.94</v>
      </c>
      <c r="F503" s="10">
        <v>66815.360000000001</v>
      </c>
      <c r="G503" s="10">
        <v>30400</v>
      </c>
      <c r="H503" s="10">
        <v>23200</v>
      </c>
      <c r="I503" s="10">
        <f t="shared" si="28"/>
        <v>143.8240350779252</v>
      </c>
      <c r="J503" s="10">
        <f t="shared" si="29"/>
        <v>45.498520100767252</v>
      </c>
      <c r="K503" s="10">
        <f t="shared" si="30"/>
        <v>109.76044782262713</v>
      </c>
      <c r="L503" s="10">
        <f t="shared" si="31"/>
        <v>34.722554813743429</v>
      </c>
    </row>
    <row r="504" spans="1:12" x14ac:dyDescent="0.3">
      <c r="A504" s="8"/>
      <c r="B504" s="8"/>
      <c r="C504" s="9" t="s">
        <v>435</v>
      </c>
      <c r="D504" s="9" t="s">
        <v>436</v>
      </c>
      <c r="E504" s="10">
        <v>11741.52</v>
      </c>
      <c r="F504" s="10">
        <v>37692.050000000003</v>
      </c>
      <c r="G504" s="10">
        <v>36580</v>
      </c>
      <c r="H504" s="10">
        <v>36580</v>
      </c>
      <c r="I504" s="10">
        <f t="shared" si="28"/>
        <v>311.5439908972603</v>
      </c>
      <c r="J504" s="10">
        <f t="shared" si="29"/>
        <v>97.049643094498691</v>
      </c>
      <c r="K504" s="10">
        <f t="shared" si="30"/>
        <v>311.5439908972603</v>
      </c>
      <c r="L504" s="10">
        <f t="shared" si="31"/>
        <v>97.049643094498691</v>
      </c>
    </row>
    <row r="505" spans="1:12" x14ac:dyDescent="0.3">
      <c r="A505" s="8"/>
      <c r="B505" s="8"/>
      <c r="C505" s="9" t="s">
        <v>439</v>
      </c>
      <c r="D505" s="9" t="s">
        <v>440</v>
      </c>
      <c r="E505" s="10">
        <v>0</v>
      </c>
      <c r="F505" s="10">
        <v>292.8</v>
      </c>
      <c r="G505" s="10">
        <v>400</v>
      </c>
      <c r="H505" s="10">
        <v>400</v>
      </c>
      <c r="I505" s="10" t="str">
        <f t="shared" si="28"/>
        <v>-</v>
      </c>
      <c r="J505" s="10">
        <f t="shared" si="29"/>
        <v>136.61202185792348</v>
      </c>
      <c r="K505" s="10" t="str">
        <f t="shared" si="30"/>
        <v>-</v>
      </c>
      <c r="L505" s="10">
        <f t="shared" si="31"/>
        <v>136.61202185792348</v>
      </c>
    </row>
    <row r="506" spans="1:12" x14ac:dyDescent="0.3">
      <c r="A506" s="8"/>
      <c r="B506" s="8"/>
      <c r="C506" s="9" t="s">
        <v>441</v>
      </c>
      <c r="D506" s="9" t="s">
        <v>442</v>
      </c>
      <c r="E506" s="10">
        <v>9875.6</v>
      </c>
      <c r="F506" s="10">
        <v>6624.6</v>
      </c>
      <c r="G506" s="10">
        <v>6000</v>
      </c>
      <c r="H506" s="10">
        <v>6000</v>
      </c>
      <c r="I506" s="10">
        <f t="shared" si="28"/>
        <v>60.755802179108102</v>
      </c>
      <c r="J506" s="10">
        <f t="shared" si="29"/>
        <v>90.571506204148164</v>
      </c>
      <c r="K506" s="10">
        <f t="shared" si="30"/>
        <v>60.755802179108102</v>
      </c>
      <c r="L506" s="10">
        <f t="shared" si="31"/>
        <v>90.571506204148164</v>
      </c>
    </row>
    <row r="507" spans="1:12" x14ac:dyDescent="0.3">
      <c r="A507" s="8"/>
      <c r="B507" s="8"/>
      <c r="C507" s="9" t="s">
        <v>445</v>
      </c>
      <c r="D507" s="9" t="s">
        <v>446</v>
      </c>
      <c r="E507" s="10">
        <v>90345.45</v>
      </c>
      <c r="F507" s="10">
        <v>76461.02</v>
      </c>
      <c r="G507" s="10">
        <v>70000</v>
      </c>
      <c r="H507" s="10">
        <v>70000</v>
      </c>
      <c r="I507" s="10">
        <f t="shared" si="28"/>
        <v>77.480382243931487</v>
      </c>
      <c r="J507" s="10">
        <f t="shared" si="29"/>
        <v>91.549916545711781</v>
      </c>
      <c r="K507" s="10">
        <f t="shared" si="30"/>
        <v>77.480382243931487</v>
      </c>
      <c r="L507" s="10">
        <f t="shared" si="31"/>
        <v>91.549916545711781</v>
      </c>
    </row>
    <row r="508" spans="1:12" x14ac:dyDescent="0.3">
      <c r="A508" s="8"/>
      <c r="B508" s="8"/>
      <c r="C508" s="9" t="s">
        <v>447</v>
      </c>
      <c r="D508" s="9" t="s">
        <v>448</v>
      </c>
      <c r="E508" s="10">
        <v>0</v>
      </c>
      <c r="F508" s="10">
        <v>79</v>
      </c>
      <c r="G508" s="10">
        <v>150</v>
      </c>
      <c r="H508" s="10">
        <v>150</v>
      </c>
      <c r="I508" s="10" t="str">
        <f t="shared" si="28"/>
        <v>-</v>
      </c>
      <c r="J508" s="10">
        <f t="shared" si="29"/>
        <v>189.87341772151899</v>
      </c>
      <c r="K508" s="10" t="str">
        <f t="shared" si="30"/>
        <v>-</v>
      </c>
      <c r="L508" s="10">
        <f t="shared" si="31"/>
        <v>189.87341772151899</v>
      </c>
    </row>
    <row r="509" spans="1:12" x14ac:dyDescent="0.3">
      <c r="A509" s="8"/>
      <c r="B509" s="8"/>
      <c r="C509" s="9" t="s">
        <v>449</v>
      </c>
      <c r="D509" s="9" t="s">
        <v>450</v>
      </c>
      <c r="E509" s="10">
        <v>10737.98</v>
      </c>
      <c r="F509" s="10">
        <v>72910.880000000005</v>
      </c>
      <c r="G509" s="10">
        <v>81000</v>
      </c>
      <c r="H509" s="10">
        <v>81000</v>
      </c>
      <c r="I509" s="10">
        <f t="shared" si="28"/>
        <v>754.33182032374805</v>
      </c>
      <c r="J509" s="10">
        <f t="shared" si="29"/>
        <v>111.09453074767441</v>
      </c>
      <c r="K509" s="10">
        <f t="shared" si="30"/>
        <v>754.33182032374805</v>
      </c>
      <c r="L509" s="10">
        <f t="shared" si="31"/>
        <v>111.09453074767441</v>
      </c>
    </row>
    <row r="510" spans="1:12" x14ac:dyDescent="0.3">
      <c r="A510" s="8"/>
      <c r="B510" s="8"/>
      <c r="C510" s="9" t="s">
        <v>459</v>
      </c>
      <c r="D510" s="9" t="s">
        <v>460</v>
      </c>
      <c r="E510" s="10">
        <v>180</v>
      </c>
      <c r="F510" s="10">
        <v>0</v>
      </c>
      <c r="G510" s="10">
        <v>0</v>
      </c>
      <c r="H510" s="10">
        <v>0</v>
      </c>
      <c r="I510" s="10">
        <f t="shared" si="28"/>
        <v>0</v>
      </c>
      <c r="J510" s="10" t="str">
        <f t="shared" si="29"/>
        <v>-</v>
      </c>
      <c r="K510" s="10">
        <f t="shared" si="30"/>
        <v>0</v>
      </c>
      <c r="L510" s="10" t="str">
        <f t="shared" si="31"/>
        <v>-</v>
      </c>
    </row>
    <row r="511" spans="1:12" x14ac:dyDescent="0.3">
      <c r="A511" s="8"/>
      <c r="B511" s="8"/>
      <c r="C511" s="9" t="s">
        <v>453</v>
      </c>
      <c r="D511" s="9" t="s">
        <v>454</v>
      </c>
      <c r="E511" s="10">
        <v>0</v>
      </c>
      <c r="F511" s="10">
        <v>555</v>
      </c>
      <c r="G511" s="10">
        <v>600</v>
      </c>
      <c r="H511" s="10">
        <v>600</v>
      </c>
      <c r="I511" s="10" t="str">
        <f t="shared" si="28"/>
        <v>-</v>
      </c>
      <c r="J511" s="10">
        <f t="shared" si="29"/>
        <v>108.10810810810811</v>
      </c>
      <c r="K511" s="10" t="str">
        <f t="shared" si="30"/>
        <v>-</v>
      </c>
      <c r="L511" s="10">
        <f t="shared" si="31"/>
        <v>108.10810810810811</v>
      </c>
    </row>
    <row r="512" spans="1:12" x14ac:dyDescent="0.3">
      <c r="A512" s="5"/>
      <c r="B512" s="6" t="s">
        <v>59</v>
      </c>
      <c r="C512" s="5"/>
      <c r="D512" s="6" t="s">
        <v>60</v>
      </c>
      <c r="E512" s="7">
        <f>+E513</f>
        <v>2249.8000000000002</v>
      </c>
      <c r="F512" s="7">
        <f>+F513</f>
        <v>2481.73</v>
      </c>
      <c r="G512" s="7">
        <f>+G513</f>
        <v>3500</v>
      </c>
      <c r="H512" s="7">
        <f>+H513</f>
        <v>3500</v>
      </c>
      <c r="I512" s="7">
        <f t="shared" si="28"/>
        <v>155.56938394523957</v>
      </c>
      <c r="J512" s="7">
        <f t="shared" si="29"/>
        <v>141.03065200485145</v>
      </c>
      <c r="K512" s="7">
        <f t="shared" si="30"/>
        <v>155.56938394523957</v>
      </c>
      <c r="L512" s="7">
        <f t="shared" si="31"/>
        <v>141.03065200485145</v>
      </c>
    </row>
    <row r="513" spans="1:12" x14ac:dyDescent="0.3">
      <c r="A513" s="8"/>
      <c r="B513" s="8"/>
      <c r="C513" s="9" t="s">
        <v>461</v>
      </c>
      <c r="D513" s="9" t="s">
        <v>462</v>
      </c>
      <c r="E513" s="10">
        <v>2249.8000000000002</v>
      </c>
      <c r="F513" s="10">
        <v>2481.73</v>
      </c>
      <c r="G513" s="10">
        <v>3500</v>
      </c>
      <c r="H513" s="10">
        <v>3500</v>
      </c>
      <c r="I513" s="10">
        <f t="shared" si="28"/>
        <v>155.56938394523957</v>
      </c>
      <c r="J513" s="10">
        <f t="shared" si="29"/>
        <v>141.03065200485145</v>
      </c>
      <c r="K513" s="10">
        <f t="shared" si="30"/>
        <v>155.56938394523957</v>
      </c>
      <c r="L513" s="10">
        <f t="shared" si="31"/>
        <v>141.03065200485145</v>
      </c>
    </row>
    <row r="514" spans="1:12" x14ac:dyDescent="0.3">
      <c r="A514" s="5"/>
      <c r="B514" s="6" t="s">
        <v>463</v>
      </c>
      <c r="C514" s="5"/>
      <c r="D514" s="6" t="s">
        <v>464</v>
      </c>
      <c r="E514" s="7">
        <f>+E515</f>
        <v>0</v>
      </c>
      <c r="F514" s="7">
        <f>+F515</f>
        <v>0</v>
      </c>
      <c r="G514" s="7">
        <f>+G515</f>
        <v>190000</v>
      </c>
      <c r="H514" s="7">
        <f>+H515</f>
        <v>82100</v>
      </c>
      <c r="I514" s="7" t="str">
        <f t="shared" si="28"/>
        <v>-</v>
      </c>
      <c r="J514" s="7" t="str">
        <f t="shared" si="29"/>
        <v>-</v>
      </c>
      <c r="K514" s="7" t="str">
        <f t="shared" si="30"/>
        <v>-</v>
      </c>
      <c r="L514" s="7" t="str">
        <f t="shared" si="31"/>
        <v>-</v>
      </c>
    </row>
    <row r="515" spans="1:12" x14ac:dyDescent="0.3">
      <c r="A515" s="8"/>
      <c r="B515" s="8"/>
      <c r="C515" s="9" t="s">
        <v>465</v>
      </c>
      <c r="D515" s="9" t="s">
        <v>466</v>
      </c>
      <c r="E515" s="10">
        <v>0</v>
      </c>
      <c r="F515" s="10">
        <v>0</v>
      </c>
      <c r="G515" s="10">
        <v>190000</v>
      </c>
      <c r="H515" s="10">
        <v>82100</v>
      </c>
      <c r="I515" s="10" t="str">
        <f t="shared" ref="I515:I578" si="32">IF(E515&lt;&gt;0,G515/E515*100,"-")</f>
        <v>-</v>
      </c>
      <c r="J515" s="10" t="str">
        <f t="shared" ref="J515:J578" si="33">IF(F515&lt;&gt;0,G515/F515*100,"-")</f>
        <v>-</v>
      </c>
      <c r="K515" s="10" t="str">
        <f t="shared" ref="K515:K578" si="34">IF(E515&lt;&gt;0,H515/E515*100,"-")</f>
        <v>-</v>
      </c>
      <c r="L515" s="10" t="str">
        <f t="shared" ref="L515:L578" si="35">IF(F515&lt;&gt;0,H515/F515*100,"-")</f>
        <v>-</v>
      </c>
    </row>
    <row r="516" spans="1:12" x14ac:dyDescent="0.3">
      <c r="A516" s="5"/>
      <c r="B516" s="6" t="s">
        <v>89</v>
      </c>
      <c r="C516" s="5"/>
      <c r="D516" s="6" t="s">
        <v>90</v>
      </c>
      <c r="E516" s="7">
        <f>+E517+E518</f>
        <v>83402.98</v>
      </c>
      <c r="F516" s="7">
        <f>+F517+F518</f>
        <v>50692.43</v>
      </c>
      <c r="G516" s="7">
        <f>+G517+G518</f>
        <v>225600</v>
      </c>
      <c r="H516" s="7">
        <f>+H517+H518</f>
        <v>94200</v>
      </c>
      <c r="I516" s="7">
        <f t="shared" si="32"/>
        <v>270.49393199139888</v>
      </c>
      <c r="J516" s="7">
        <f t="shared" si="33"/>
        <v>445.03686250590084</v>
      </c>
      <c r="K516" s="7">
        <f t="shared" si="34"/>
        <v>112.94560458151497</v>
      </c>
      <c r="L516" s="7">
        <f t="shared" si="35"/>
        <v>185.82656226975112</v>
      </c>
    </row>
    <row r="517" spans="1:12" x14ac:dyDescent="0.3">
      <c r="A517" s="8"/>
      <c r="B517" s="8"/>
      <c r="C517" s="9" t="s">
        <v>467</v>
      </c>
      <c r="D517" s="9" t="s">
        <v>468</v>
      </c>
      <c r="E517" s="10">
        <v>76648.69</v>
      </c>
      <c r="F517" s="10">
        <v>43242.54</v>
      </c>
      <c r="G517" s="10">
        <v>180000</v>
      </c>
      <c r="H517" s="10">
        <v>90000</v>
      </c>
      <c r="I517" s="10">
        <f t="shared" si="32"/>
        <v>234.83767302480967</v>
      </c>
      <c r="J517" s="10">
        <f t="shared" si="33"/>
        <v>416.25676937571194</v>
      </c>
      <c r="K517" s="10">
        <f t="shared" si="34"/>
        <v>117.41883651240484</v>
      </c>
      <c r="L517" s="10">
        <f t="shared" si="35"/>
        <v>208.12838468785597</v>
      </c>
    </row>
    <row r="518" spans="1:12" x14ac:dyDescent="0.3">
      <c r="A518" s="8"/>
      <c r="B518" s="8"/>
      <c r="C518" s="9" t="s">
        <v>469</v>
      </c>
      <c r="D518" s="9" t="s">
        <v>470</v>
      </c>
      <c r="E518" s="10">
        <v>6754.29</v>
      </c>
      <c r="F518" s="10">
        <v>7449.89</v>
      </c>
      <c r="G518" s="10">
        <v>45600</v>
      </c>
      <c r="H518" s="10">
        <v>4200</v>
      </c>
      <c r="I518" s="10">
        <f t="shared" si="32"/>
        <v>675.1264751735564</v>
      </c>
      <c r="J518" s="10">
        <f t="shared" si="33"/>
        <v>612.08957447693854</v>
      </c>
      <c r="K518" s="10">
        <f t="shared" si="34"/>
        <v>62.182701660722294</v>
      </c>
      <c r="L518" s="10">
        <f t="shared" si="35"/>
        <v>56.376671333402243</v>
      </c>
    </row>
    <row r="519" spans="1:12" x14ac:dyDescent="0.3">
      <c r="A519" s="5"/>
      <c r="B519" s="6" t="s">
        <v>250</v>
      </c>
      <c r="C519" s="5"/>
      <c r="D519" s="6" t="s">
        <v>251</v>
      </c>
      <c r="E519" s="7">
        <f>+E520+E521</f>
        <v>1129.23</v>
      </c>
      <c r="F519" s="7">
        <f>+F520+F521</f>
        <v>940.96</v>
      </c>
      <c r="G519" s="7">
        <f>+G520+G521</f>
        <v>2400</v>
      </c>
      <c r="H519" s="7">
        <f>+H520+H521</f>
        <v>1700</v>
      </c>
      <c r="I519" s="7">
        <f t="shared" si="32"/>
        <v>212.53420472357271</v>
      </c>
      <c r="J519" s="7">
        <f t="shared" si="33"/>
        <v>255.0586634926033</v>
      </c>
      <c r="K519" s="7">
        <f t="shared" si="34"/>
        <v>150.54506167919732</v>
      </c>
      <c r="L519" s="7">
        <f t="shared" si="35"/>
        <v>180.66655330726067</v>
      </c>
    </row>
    <row r="520" spans="1:12" x14ac:dyDescent="0.3">
      <c r="A520" s="8"/>
      <c r="B520" s="8"/>
      <c r="C520" s="9" t="s">
        <v>467</v>
      </c>
      <c r="D520" s="9" t="s">
        <v>468</v>
      </c>
      <c r="E520" s="10">
        <v>937.44</v>
      </c>
      <c r="F520" s="10">
        <v>0</v>
      </c>
      <c r="G520" s="10">
        <v>0</v>
      </c>
      <c r="H520" s="10">
        <v>0</v>
      </c>
      <c r="I520" s="10">
        <f t="shared" si="32"/>
        <v>0</v>
      </c>
      <c r="J520" s="10" t="str">
        <f t="shared" si="33"/>
        <v>-</v>
      </c>
      <c r="K520" s="10">
        <f t="shared" si="34"/>
        <v>0</v>
      </c>
      <c r="L520" s="10" t="str">
        <f t="shared" si="35"/>
        <v>-</v>
      </c>
    </row>
    <row r="521" spans="1:12" x14ac:dyDescent="0.3">
      <c r="A521" s="8"/>
      <c r="B521" s="8"/>
      <c r="C521" s="9" t="s">
        <v>469</v>
      </c>
      <c r="D521" s="9" t="s">
        <v>470</v>
      </c>
      <c r="E521" s="10">
        <v>191.79</v>
      </c>
      <c r="F521" s="10">
        <v>940.96</v>
      </c>
      <c r="G521" s="10">
        <v>2400</v>
      </c>
      <c r="H521" s="10">
        <v>1700</v>
      </c>
      <c r="I521" s="10">
        <f t="shared" si="32"/>
        <v>1251.3686844986705</v>
      </c>
      <c r="J521" s="10">
        <f t="shared" si="33"/>
        <v>255.0586634926033</v>
      </c>
      <c r="K521" s="10">
        <f t="shared" si="34"/>
        <v>886.38615151989165</v>
      </c>
      <c r="L521" s="10">
        <f t="shared" si="35"/>
        <v>180.66655330726067</v>
      </c>
    </row>
    <row r="522" spans="1:12" x14ac:dyDescent="0.3">
      <c r="A522" s="5"/>
      <c r="B522" s="6" t="s">
        <v>252</v>
      </c>
      <c r="C522" s="5"/>
      <c r="D522" s="6" t="s">
        <v>253</v>
      </c>
      <c r="E522" s="7">
        <f>+E523+E524+E525</f>
        <v>78169.27</v>
      </c>
      <c r="F522" s="7">
        <f>+F523+F524+F525</f>
        <v>22358.18</v>
      </c>
      <c r="G522" s="7">
        <f>+G523+G524+G525</f>
        <v>44676</v>
      </c>
      <c r="H522" s="7">
        <f>+H523+H524+H525</f>
        <v>72000</v>
      </c>
      <c r="I522" s="7">
        <f t="shared" si="32"/>
        <v>57.15289396971469</v>
      </c>
      <c r="J522" s="7">
        <f t="shared" si="33"/>
        <v>199.81948441241639</v>
      </c>
      <c r="K522" s="7">
        <f t="shared" si="34"/>
        <v>92.10780655876664</v>
      </c>
      <c r="L522" s="7">
        <f t="shared" si="35"/>
        <v>322.02978954458723</v>
      </c>
    </row>
    <row r="523" spans="1:12" x14ac:dyDescent="0.3">
      <c r="A523" s="8"/>
      <c r="B523" s="8"/>
      <c r="C523" s="9" t="s">
        <v>431</v>
      </c>
      <c r="D523" s="9" t="s">
        <v>432</v>
      </c>
      <c r="E523" s="10">
        <v>41480</v>
      </c>
      <c r="F523" s="10">
        <v>12192.75</v>
      </c>
      <c r="G523" s="10">
        <v>2676</v>
      </c>
      <c r="H523" s="10">
        <v>30000</v>
      </c>
      <c r="I523" s="10">
        <f t="shared" si="32"/>
        <v>6.4513018322082933</v>
      </c>
      <c r="J523" s="10">
        <f t="shared" si="33"/>
        <v>21.947468782678232</v>
      </c>
      <c r="K523" s="10">
        <f t="shared" si="34"/>
        <v>72.324011571841851</v>
      </c>
      <c r="L523" s="10">
        <f t="shared" si="35"/>
        <v>246.04785630805193</v>
      </c>
    </row>
    <row r="524" spans="1:12" x14ac:dyDescent="0.3">
      <c r="A524" s="8"/>
      <c r="B524" s="8"/>
      <c r="C524" s="9" t="s">
        <v>467</v>
      </c>
      <c r="D524" s="9" t="s">
        <v>468</v>
      </c>
      <c r="E524" s="10">
        <v>20316.169999999998</v>
      </c>
      <c r="F524" s="10">
        <v>3357.44</v>
      </c>
      <c r="G524" s="10">
        <v>30000</v>
      </c>
      <c r="H524" s="10">
        <v>30000</v>
      </c>
      <c r="I524" s="10">
        <f t="shared" si="32"/>
        <v>147.66562792101072</v>
      </c>
      <c r="J524" s="10">
        <f t="shared" si="33"/>
        <v>893.53793366374373</v>
      </c>
      <c r="K524" s="10">
        <f t="shared" si="34"/>
        <v>147.66562792101072</v>
      </c>
      <c r="L524" s="10">
        <f t="shared" si="35"/>
        <v>893.53793366374373</v>
      </c>
    </row>
    <row r="525" spans="1:12" x14ac:dyDescent="0.3">
      <c r="A525" s="8"/>
      <c r="B525" s="8"/>
      <c r="C525" s="9" t="s">
        <v>469</v>
      </c>
      <c r="D525" s="9" t="s">
        <v>470</v>
      </c>
      <c r="E525" s="10">
        <v>16373.1</v>
      </c>
      <c r="F525" s="10">
        <v>6807.99</v>
      </c>
      <c r="G525" s="10">
        <v>12000</v>
      </c>
      <c r="H525" s="10">
        <v>12000</v>
      </c>
      <c r="I525" s="10">
        <f t="shared" si="32"/>
        <v>73.290946735804468</v>
      </c>
      <c r="J525" s="10">
        <f t="shared" si="33"/>
        <v>176.26347864788286</v>
      </c>
      <c r="K525" s="10">
        <f t="shared" si="34"/>
        <v>73.290946735804468</v>
      </c>
      <c r="L525" s="10">
        <f t="shared" si="35"/>
        <v>176.26347864788286</v>
      </c>
    </row>
    <row r="526" spans="1:12" x14ac:dyDescent="0.3">
      <c r="A526" s="5"/>
      <c r="B526" s="6" t="s">
        <v>91</v>
      </c>
      <c r="C526" s="5"/>
      <c r="D526" s="6" t="s">
        <v>92</v>
      </c>
      <c r="E526" s="7">
        <f>+E527</f>
        <v>157660.51</v>
      </c>
      <c r="F526" s="7">
        <f>+F527</f>
        <v>4022.34</v>
      </c>
      <c r="G526" s="7">
        <f>+G527</f>
        <v>0</v>
      </c>
      <c r="H526" s="7">
        <f>+H527</f>
        <v>0</v>
      </c>
      <c r="I526" s="7">
        <f t="shared" si="32"/>
        <v>0</v>
      </c>
      <c r="J526" s="7">
        <f t="shared" si="33"/>
        <v>0</v>
      </c>
      <c r="K526" s="7">
        <f t="shared" si="34"/>
        <v>0</v>
      </c>
      <c r="L526" s="7">
        <f t="shared" si="35"/>
        <v>0</v>
      </c>
    </row>
    <row r="527" spans="1:12" x14ac:dyDescent="0.3">
      <c r="A527" s="8"/>
      <c r="B527" s="8"/>
      <c r="C527" s="9" t="s">
        <v>467</v>
      </c>
      <c r="D527" s="9" t="s">
        <v>468</v>
      </c>
      <c r="E527" s="10">
        <v>157660.51</v>
      </c>
      <c r="F527" s="10">
        <v>4022.34</v>
      </c>
      <c r="G527" s="10">
        <v>0</v>
      </c>
      <c r="H527" s="10">
        <v>0</v>
      </c>
      <c r="I527" s="10">
        <f t="shared" si="32"/>
        <v>0</v>
      </c>
      <c r="J527" s="10">
        <f t="shared" si="33"/>
        <v>0</v>
      </c>
      <c r="K527" s="10">
        <f t="shared" si="34"/>
        <v>0</v>
      </c>
      <c r="L527" s="10">
        <f t="shared" si="35"/>
        <v>0</v>
      </c>
    </row>
    <row r="528" spans="1:12" x14ac:dyDescent="0.3">
      <c r="A528" s="5"/>
      <c r="B528" s="6" t="s">
        <v>471</v>
      </c>
      <c r="C528" s="5"/>
      <c r="D528" s="6" t="s">
        <v>472</v>
      </c>
      <c r="E528" s="7">
        <f>+E529+E530</f>
        <v>14640</v>
      </c>
      <c r="F528" s="7">
        <f>+F529+F530</f>
        <v>0</v>
      </c>
      <c r="G528" s="7">
        <f>+G529+G530</f>
        <v>5124</v>
      </c>
      <c r="H528" s="7">
        <f>+H529+H530</f>
        <v>0</v>
      </c>
      <c r="I528" s="7">
        <f t="shared" si="32"/>
        <v>35</v>
      </c>
      <c r="J528" s="7" t="str">
        <f t="shared" si="33"/>
        <v>-</v>
      </c>
      <c r="K528" s="7">
        <f t="shared" si="34"/>
        <v>0</v>
      </c>
      <c r="L528" s="7" t="str">
        <f t="shared" si="35"/>
        <v>-</v>
      </c>
    </row>
    <row r="529" spans="1:12" x14ac:dyDescent="0.3">
      <c r="A529" s="8"/>
      <c r="B529" s="8"/>
      <c r="C529" s="9" t="s">
        <v>431</v>
      </c>
      <c r="D529" s="9" t="s">
        <v>432</v>
      </c>
      <c r="E529" s="10">
        <v>0</v>
      </c>
      <c r="F529" s="10">
        <v>0</v>
      </c>
      <c r="G529" s="10">
        <v>5124</v>
      </c>
      <c r="H529" s="10">
        <v>0</v>
      </c>
      <c r="I529" s="10" t="str">
        <f t="shared" si="32"/>
        <v>-</v>
      </c>
      <c r="J529" s="10" t="str">
        <f t="shared" si="33"/>
        <v>-</v>
      </c>
      <c r="K529" s="10" t="str">
        <f t="shared" si="34"/>
        <v>-</v>
      </c>
      <c r="L529" s="10" t="str">
        <f t="shared" si="35"/>
        <v>-</v>
      </c>
    </row>
    <row r="530" spans="1:12" x14ac:dyDescent="0.3">
      <c r="A530" s="8"/>
      <c r="B530" s="8"/>
      <c r="C530" s="9" t="s">
        <v>467</v>
      </c>
      <c r="D530" s="9" t="s">
        <v>468</v>
      </c>
      <c r="E530" s="10">
        <v>14640</v>
      </c>
      <c r="F530" s="10">
        <v>0</v>
      </c>
      <c r="G530" s="10">
        <v>0</v>
      </c>
      <c r="H530" s="10">
        <v>0</v>
      </c>
      <c r="I530" s="10">
        <f t="shared" si="32"/>
        <v>0</v>
      </c>
      <c r="J530" s="10" t="str">
        <f t="shared" si="33"/>
        <v>-</v>
      </c>
      <c r="K530" s="10">
        <f t="shared" si="34"/>
        <v>0</v>
      </c>
      <c r="L530" s="10" t="str">
        <f t="shared" si="35"/>
        <v>-</v>
      </c>
    </row>
    <row r="531" spans="1:12" x14ac:dyDescent="0.3">
      <c r="A531" s="2" t="s">
        <v>473</v>
      </c>
      <c r="B531" s="3"/>
      <c r="C531" s="3"/>
      <c r="D531" s="2" t="s">
        <v>474</v>
      </c>
      <c r="E531" s="4">
        <f>+E532+E545+E554+E563+E572+E576+E589+E602+E615+E628+E637+E664+E673+E675+E678+E690+E694+E701+E704+E708+E710+E713+E721+E731+E744+E746+E761</f>
        <v>32941926.850000001</v>
      </c>
      <c r="F531" s="4">
        <f>+F532+F545+F554+F563+F572+F576+F589+F602+F615+F628+F637+F664+F673+F675+F678+F690+F694+F701+F704+F708+F710+F713+F721+F731+F744+F746+F761</f>
        <v>18762717.41</v>
      </c>
      <c r="G531" s="4">
        <f>+G532+G545+G554+G563+G572+G576+G589+G602+G615+G628+G637+G664+G673+G675+G678+G690+G694+G701+G704+G708+G710+G713+G721+G731+G744+G746+G761</f>
        <v>29499229.32</v>
      </c>
      <c r="H531" s="4">
        <f>+H532+H545+H554+H563+H572+H576+H589+H602+H615+H628+H637+H664+H673+H675+H678+H690+H694+H701+H704+H708+H710+H713+H721+H731+H744+H746+H761</f>
        <v>37388487.329999998</v>
      </c>
      <c r="I531" s="4">
        <f t="shared" si="32"/>
        <v>89.549191989660443</v>
      </c>
      <c r="J531" s="4">
        <f t="shared" si="33"/>
        <v>157.22258495604555</v>
      </c>
      <c r="K531" s="4">
        <f t="shared" si="34"/>
        <v>113.49817969133156</v>
      </c>
      <c r="L531" s="4">
        <f t="shared" si="35"/>
        <v>199.27010844427571</v>
      </c>
    </row>
    <row r="532" spans="1:12" x14ac:dyDescent="0.3">
      <c r="A532" s="5"/>
      <c r="B532" s="6" t="s">
        <v>98</v>
      </c>
      <c r="C532" s="5"/>
      <c r="D532" s="6" t="s">
        <v>99</v>
      </c>
      <c r="E532" s="7">
        <f>+E533+E534+E535+E536+E537+E538+E539+E540+E541+E542+E543+E544</f>
        <v>110677.49</v>
      </c>
      <c r="F532" s="7">
        <f>+F533+F534+F535+F536+F537+F538+F539+F540+F541+F542+F543+F544</f>
        <v>134991.07</v>
      </c>
      <c r="G532" s="7">
        <f>+G533+G534+G535+G536+G537+G538+G539+G540+G541+G542+G543+G544</f>
        <v>238506.79</v>
      </c>
      <c r="H532" s="7">
        <f>+H533+H534+H535+H536+H537+H538+H539+H540+H541+H542+H543+H544</f>
        <v>160510</v>
      </c>
      <c r="I532" s="7">
        <f t="shared" si="32"/>
        <v>215.49710785815614</v>
      </c>
      <c r="J532" s="7">
        <f t="shared" si="33"/>
        <v>176.68338357492831</v>
      </c>
      <c r="K532" s="7">
        <f t="shared" si="34"/>
        <v>145.02497300941681</v>
      </c>
      <c r="L532" s="7">
        <f t="shared" si="35"/>
        <v>118.90416158639235</v>
      </c>
    </row>
    <row r="533" spans="1:12" x14ac:dyDescent="0.3">
      <c r="A533" s="8"/>
      <c r="B533" s="8"/>
      <c r="C533" s="9" t="s">
        <v>475</v>
      </c>
      <c r="D533" s="9" t="s">
        <v>476</v>
      </c>
      <c r="E533" s="10">
        <v>2912.64</v>
      </c>
      <c r="F533" s="10">
        <v>0</v>
      </c>
      <c r="G533" s="10">
        <v>0</v>
      </c>
      <c r="H533" s="10">
        <v>0</v>
      </c>
      <c r="I533" s="10">
        <f t="shared" si="32"/>
        <v>0</v>
      </c>
      <c r="J533" s="10" t="str">
        <f t="shared" si="33"/>
        <v>-</v>
      </c>
      <c r="K533" s="10">
        <f t="shared" si="34"/>
        <v>0</v>
      </c>
      <c r="L533" s="10" t="str">
        <f t="shared" si="35"/>
        <v>-</v>
      </c>
    </row>
    <row r="534" spans="1:12" x14ac:dyDescent="0.3">
      <c r="A534" s="8"/>
      <c r="B534" s="8"/>
      <c r="C534" s="9" t="s">
        <v>477</v>
      </c>
      <c r="D534" s="9" t="s">
        <v>478</v>
      </c>
      <c r="E534" s="10">
        <v>1749.58</v>
      </c>
      <c r="F534" s="10">
        <v>0</v>
      </c>
      <c r="G534" s="10">
        <v>0</v>
      </c>
      <c r="H534" s="10">
        <v>0</v>
      </c>
      <c r="I534" s="10">
        <f t="shared" si="32"/>
        <v>0</v>
      </c>
      <c r="J534" s="10" t="str">
        <f t="shared" si="33"/>
        <v>-</v>
      </c>
      <c r="K534" s="10">
        <f t="shared" si="34"/>
        <v>0</v>
      </c>
      <c r="L534" s="10" t="str">
        <f t="shared" si="35"/>
        <v>-</v>
      </c>
    </row>
    <row r="535" spans="1:12" x14ac:dyDescent="0.3">
      <c r="A535" s="8"/>
      <c r="B535" s="8"/>
      <c r="C535" s="9" t="s">
        <v>479</v>
      </c>
      <c r="D535" s="9" t="s">
        <v>480</v>
      </c>
      <c r="E535" s="10">
        <v>11009.18</v>
      </c>
      <c r="F535" s="10">
        <v>0</v>
      </c>
      <c r="G535" s="10">
        <v>0</v>
      </c>
      <c r="H535" s="10">
        <v>0</v>
      </c>
      <c r="I535" s="10">
        <f t="shared" si="32"/>
        <v>0</v>
      </c>
      <c r="J535" s="10" t="str">
        <f t="shared" si="33"/>
        <v>-</v>
      </c>
      <c r="K535" s="10">
        <f t="shared" si="34"/>
        <v>0</v>
      </c>
      <c r="L535" s="10" t="str">
        <f t="shared" si="35"/>
        <v>-</v>
      </c>
    </row>
    <row r="536" spans="1:12" x14ac:dyDescent="0.3">
      <c r="A536" s="8"/>
      <c r="B536" s="8"/>
      <c r="C536" s="9" t="s">
        <v>481</v>
      </c>
      <c r="D536" s="9" t="s">
        <v>482</v>
      </c>
      <c r="E536" s="10">
        <v>14815.33</v>
      </c>
      <c r="F536" s="10">
        <v>0</v>
      </c>
      <c r="G536" s="10">
        <v>0</v>
      </c>
      <c r="H536" s="10">
        <v>0</v>
      </c>
      <c r="I536" s="10">
        <f t="shared" si="32"/>
        <v>0</v>
      </c>
      <c r="J536" s="10" t="str">
        <f t="shared" si="33"/>
        <v>-</v>
      </c>
      <c r="K536" s="10">
        <f t="shared" si="34"/>
        <v>0</v>
      </c>
      <c r="L536" s="10" t="str">
        <f t="shared" si="35"/>
        <v>-</v>
      </c>
    </row>
    <row r="537" spans="1:12" x14ac:dyDescent="0.3">
      <c r="A537" s="8"/>
      <c r="B537" s="8"/>
      <c r="C537" s="9" t="s">
        <v>483</v>
      </c>
      <c r="D537" s="9" t="s">
        <v>484</v>
      </c>
      <c r="E537" s="10">
        <v>11213.64</v>
      </c>
      <c r="F537" s="10">
        <v>5357.09</v>
      </c>
      <c r="G537" s="10">
        <v>0</v>
      </c>
      <c r="H537" s="10">
        <v>0</v>
      </c>
      <c r="I537" s="10">
        <f t="shared" si="32"/>
        <v>0</v>
      </c>
      <c r="J537" s="10">
        <f t="shared" si="33"/>
        <v>0</v>
      </c>
      <c r="K537" s="10">
        <f t="shared" si="34"/>
        <v>0</v>
      </c>
      <c r="L537" s="10">
        <f t="shared" si="35"/>
        <v>0</v>
      </c>
    </row>
    <row r="538" spans="1:12" x14ac:dyDescent="0.3">
      <c r="A538" s="8"/>
      <c r="B538" s="8"/>
      <c r="C538" s="9" t="s">
        <v>485</v>
      </c>
      <c r="D538" s="9" t="s">
        <v>486</v>
      </c>
      <c r="E538" s="10">
        <v>14558.49</v>
      </c>
      <c r="F538" s="10">
        <v>23724.799999999999</v>
      </c>
      <c r="G538" s="10">
        <v>33040</v>
      </c>
      <c r="H538" s="10">
        <v>33840</v>
      </c>
      <c r="I538" s="10">
        <f t="shared" si="32"/>
        <v>226.94661328200931</v>
      </c>
      <c r="J538" s="10">
        <f t="shared" si="33"/>
        <v>139.26355543566225</v>
      </c>
      <c r="K538" s="10">
        <f t="shared" si="34"/>
        <v>232.44168866414032</v>
      </c>
      <c r="L538" s="10">
        <f t="shared" si="35"/>
        <v>142.63555435662261</v>
      </c>
    </row>
    <row r="539" spans="1:12" x14ac:dyDescent="0.3">
      <c r="A539" s="8"/>
      <c r="B539" s="8"/>
      <c r="C539" s="9" t="s">
        <v>487</v>
      </c>
      <c r="D539" s="9" t="s">
        <v>488</v>
      </c>
      <c r="E539" s="10">
        <v>15586.18</v>
      </c>
      <c r="F539" s="10">
        <v>27728.19</v>
      </c>
      <c r="G539" s="10">
        <v>35080</v>
      </c>
      <c r="H539" s="10">
        <v>11560</v>
      </c>
      <c r="I539" s="10">
        <f t="shared" si="32"/>
        <v>225.07118485735438</v>
      </c>
      <c r="J539" s="10">
        <f t="shared" si="33"/>
        <v>126.51384745993157</v>
      </c>
      <c r="K539" s="10">
        <f t="shared" si="34"/>
        <v>74.168269582412108</v>
      </c>
      <c r="L539" s="10">
        <f t="shared" si="35"/>
        <v>41.690424077446096</v>
      </c>
    </row>
    <row r="540" spans="1:12" x14ac:dyDescent="0.3">
      <c r="A540" s="8"/>
      <c r="B540" s="8"/>
      <c r="C540" s="9" t="s">
        <v>489</v>
      </c>
      <c r="D540" s="9" t="s">
        <v>490</v>
      </c>
      <c r="E540" s="10">
        <v>8625.7099999999991</v>
      </c>
      <c r="F540" s="10">
        <v>13689.39</v>
      </c>
      <c r="G540" s="10">
        <v>19820</v>
      </c>
      <c r="H540" s="10">
        <v>4730</v>
      </c>
      <c r="I540" s="10">
        <f t="shared" si="32"/>
        <v>229.77818637538246</v>
      </c>
      <c r="J540" s="10">
        <f t="shared" si="33"/>
        <v>144.78366092280226</v>
      </c>
      <c r="K540" s="10">
        <f t="shared" si="34"/>
        <v>54.836065668797133</v>
      </c>
      <c r="L540" s="10">
        <f t="shared" si="35"/>
        <v>34.552306567348872</v>
      </c>
    </row>
    <row r="541" spans="1:12" x14ac:dyDescent="0.3">
      <c r="A541" s="8"/>
      <c r="B541" s="8"/>
      <c r="C541" s="9" t="s">
        <v>491</v>
      </c>
      <c r="D541" s="9" t="s">
        <v>492</v>
      </c>
      <c r="E541" s="10">
        <v>18563.88</v>
      </c>
      <c r="F541" s="10">
        <v>22788.86</v>
      </c>
      <c r="G541" s="10">
        <v>28000</v>
      </c>
      <c r="H541" s="10">
        <v>6220</v>
      </c>
      <c r="I541" s="10">
        <f t="shared" si="32"/>
        <v>150.83053758158314</v>
      </c>
      <c r="J541" s="10">
        <f t="shared" si="33"/>
        <v>122.8670499533544</v>
      </c>
      <c r="K541" s="10">
        <f t="shared" si="34"/>
        <v>33.505926562765971</v>
      </c>
      <c r="L541" s="10">
        <f t="shared" si="35"/>
        <v>27.294037525352298</v>
      </c>
    </row>
    <row r="542" spans="1:12" x14ac:dyDescent="0.3">
      <c r="A542" s="8"/>
      <c r="B542" s="8"/>
      <c r="C542" s="9" t="s">
        <v>493</v>
      </c>
      <c r="D542" s="9" t="s">
        <v>494</v>
      </c>
      <c r="E542" s="10">
        <v>11642.86</v>
      </c>
      <c r="F542" s="10">
        <v>25269.06</v>
      </c>
      <c r="G542" s="10">
        <v>64200</v>
      </c>
      <c r="H542" s="10">
        <v>51000</v>
      </c>
      <c r="I542" s="10">
        <f t="shared" si="32"/>
        <v>551.41090762922511</v>
      </c>
      <c r="J542" s="10">
        <f t="shared" si="33"/>
        <v>254.06564391394059</v>
      </c>
      <c r="K542" s="10">
        <f t="shared" si="34"/>
        <v>438.0367023222816</v>
      </c>
      <c r="L542" s="10">
        <f t="shared" si="35"/>
        <v>201.82784796901822</v>
      </c>
    </row>
    <row r="543" spans="1:12" x14ac:dyDescent="0.3">
      <c r="A543" s="8"/>
      <c r="B543" s="8"/>
      <c r="C543" s="9" t="s">
        <v>495</v>
      </c>
      <c r="D543" s="9" t="s">
        <v>496</v>
      </c>
      <c r="E543" s="10">
        <v>0</v>
      </c>
      <c r="F543" s="10">
        <v>11245.67</v>
      </c>
      <c r="G543" s="10">
        <v>30260</v>
      </c>
      <c r="H543" s="10">
        <v>27960</v>
      </c>
      <c r="I543" s="10" t="str">
        <f t="shared" si="32"/>
        <v>-</v>
      </c>
      <c r="J543" s="10">
        <f t="shared" si="33"/>
        <v>269.08134419736666</v>
      </c>
      <c r="K543" s="10" t="str">
        <f t="shared" si="34"/>
        <v>-</v>
      </c>
      <c r="L543" s="10">
        <f t="shared" si="35"/>
        <v>248.62902788362101</v>
      </c>
    </row>
    <row r="544" spans="1:12" x14ac:dyDescent="0.3">
      <c r="A544" s="8"/>
      <c r="B544" s="8"/>
      <c r="C544" s="9" t="s">
        <v>497</v>
      </c>
      <c r="D544" s="9" t="s">
        <v>498</v>
      </c>
      <c r="E544" s="10">
        <v>0</v>
      </c>
      <c r="F544" s="10">
        <v>5188.01</v>
      </c>
      <c r="G544" s="10">
        <v>28106.79</v>
      </c>
      <c r="H544" s="10">
        <v>25200</v>
      </c>
      <c r="I544" s="10" t="str">
        <f t="shared" si="32"/>
        <v>-</v>
      </c>
      <c r="J544" s="10">
        <f t="shared" si="33"/>
        <v>541.7643759360526</v>
      </c>
      <c r="K544" s="10" t="str">
        <f t="shared" si="34"/>
        <v>-</v>
      </c>
      <c r="L544" s="10">
        <f t="shared" si="35"/>
        <v>485.73537830497628</v>
      </c>
    </row>
    <row r="545" spans="1:12" x14ac:dyDescent="0.3">
      <c r="A545" s="5"/>
      <c r="B545" s="6" t="s">
        <v>102</v>
      </c>
      <c r="C545" s="5"/>
      <c r="D545" s="6" t="s">
        <v>103</v>
      </c>
      <c r="E545" s="7">
        <f>+E546+E547+E548+E549+E550+E551+E552+E553</f>
        <v>1136.48</v>
      </c>
      <c r="F545" s="7">
        <f>+F546+F547+F548+F549+F550+F551+F552+F553</f>
        <v>0</v>
      </c>
      <c r="G545" s="7">
        <f>+G546+G547+G548+G549+G550+G551+G552+G553</f>
        <v>7750</v>
      </c>
      <c r="H545" s="7">
        <f>+H546+H547+H548+H549+H550+H551+H552+H553</f>
        <v>4800</v>
      </c>
      <c r="I545" s="7">
        <f t="shared" si="32"/>
        <v>681.93017035055607</v>
      </c>
      <c r="J545" s="7" t="str">
        <f t="shared" si="33"/>
        <v>-</v>
      </c>
      <c r="K545" s="7">
        <f t="shared" si="34"/>
        <v>422.35675066873154</v>
      </c>
      <c r="L545" s="7" t="str">
        <f t="shared" si="35"/>
        <v>-</v>
      </c>
    </row>
    <row r="546" spans="1:12" x14ac:dyDescent="0.3">
      <c r="A546" s="8"/>
      <c r="B546" s="8"/>
      <c r="C546" s="9" t="s">
        <v>481</v>
      </c>
      <c r="D546" s="9" t="s">
        <v>482</v>
      </c>
      <c r="E546" s="10">
        <v>1136.48</v>
      </c>
      <c r="F546" s="10">
        <v>0</v>
      </c>
      <c r="G546" s="10">
        <v>0</v>
      </c>
      <c r="H546" s="10">
        <v>0</v>
      </c>
      <c r="I546" s="10">
        <f t="shared" si="32"/>
        <v>0</v>
      </c>
      <c r="J546" s="10" t="str">
        <f t="shared" si="33"/>
        <v>-</v>
      </c>
      <c r="K546" s="10">
        <f t="shared" si="34"/>
        <v>0</v>
      </c>
      <c r="L546" s="10" t="str">
        <f t="shared" si="35"/>
        <v>-</v>
      </c>
    </row>
    <row r="547" spans="1:12" x14ac:dyDescent="0.3">
      <c r="A547" s="8"/>
      <c r="B547" s="8"/>
      <c r="C547" s="9" t="s">
        <v>485</v>
      </c>
      <c r="D547" s="9" t="s">
        <v>486</v>
      </c>
      <c r="E547" s="10">
        <v>0</v>
      </c>
      <c r="F547" s="10">
        <v>0</v>
      </c>
      <c r="G547" s="10">
        <v>1300</v>
      </c>
      <c r="H547" s="10">
        <v>1300</v>
      </c>
      <c r="I547" s="10" t="str">
        <f t="shared" si="32"/>
        <v>-</v>
      </c>
      <c r="J547" s="10" t="str">
        <f t="shared" si="33"/>
        <v>-</v>
      </c>
      <c r="K547" s="10" t="str">
        <f t="shared" si="34"/>
        <v>-</v>
      </c>
      <c r="L547" s="10" t="str">
        <f t="shared" si="35"/>
        <v>-</v>
      </c>
    </row>
    <row r="548" spans="1:12" x14ac:dyDescent="0.3">
      <c r="A548" s="8"/>
      <c r="B548" s="8"/>
      <c r="C548" s="9" t="s">
        <v>487</v>
      </c>
      <c r="D548" s="9" t="s">
        <v>488</v>
      </c>
      <c r="E548" s="10">
        <v>0</v>
      </c>
      <c r="F548" s="10">
        <v>0</v>
      </c>
      <c r="G548" s="10">
        <v>1300</v>
      </c>
      <c r="H548" s="10">
        <v>400</v>
      </c>
      <c r="I548" s="10" t="str">
        <f t="shared" si="32"/>
        <v>-</v>
      </c>
      <c r="J548" s="10" t="str">
        <f t="shared" si="33"/>
        <v>-</v>
      </c>
      <c r="K548" s="10" t="str">
        <f t="shared" si="34"/>
        <v>-</v>
      </c>
      <c r="L548" s="10" t="str">
        <f t="shared" si="35"/>
        <v>-</v>
      </c>
    </row>
    <row r="549" spans="1:12" x14ac:dyDescent="0.3">
      <c r="A549" s="8"/>
      <c r="B549" s="8"/>
      <c r="C549" s="9" t="s">
        <v>489</v>
      </c>
      <c r="D549" s="9" t="s">
        <v>490</v>
      </c>
      <c r="E549" s="10">
        <v>0</v>
      </c>
      <c r="F549" s="10">
        <v>0</v>
      </c>
      <c r="G549" s="10">
        <v>600</v>
      </c>
      <c r="H549" s="10">
        <v>200</v>
      </c>
      <c r="I549" s="10" t="str">
        <f t="shared" si="32"/>
        <v>-</v>
      </c>
      <c r="J549" s="10" t="str">
        <f t="shared" si="33"/>
        <v>-</v>
      </c>
      <c r="K549" s="10" t="str">
        <f t="shared" si="34"/>
        <v>-</v>
      </c>
      <c r="L549" s="10" t="str">
        <f t="shared" si="35"/>
        <v>-</v>
      </c>
    </row>
    <row r="550" spans="1:12" x14ac:dyDescent="0.3">
      <c r="A550" s="8"/>
      <c r="B550" s="8"/>
      <c r="C550" s="9" t="s">
        <v>491</v>
      </c>
      <c r="D550" s="9" t="s">
        <v>492</v>
      </c>
      <c r="E550" s="10">
        <v>0</v>
      </c>
      <c r="F550" s="10">
        <v>0</v>
      </c>
      <c r="G550" s="10">
        <v>650</v>
      </c>
      <c r="H550" s="10">
        <v>300</v>
      </c>
      <c r="I550" s="10" t="str">
        <f t="shared" si="32"/>
        <v>-</v>
      </c>
      <c r="J550" s="10" t="str">
        <f t="shared" si="33"/>
        <v>-</v>
      </c>
      <c r="K550" s="10" t="str">
        <f t="shared" si="34"/>
        <v>-</v>
      </c>
      <c r="L550" s="10" t="str">
        <f t="shared" si="35"/>
        <v>-</v>
      </c>
    </row>
    <row r="551" spans="1:12" x14ac:dyDescent="0.3">
      <c r="A551" s="8"/>
      <c r="B551" s="8"/>
      <c r="C551" s="9" t="s">
        <v>493</v>
      </c>
      <c r="D551" s="9" t="s">
        <v>494</v>
      </c>
      <c r="E551" s="10">
        <v>0</v>
      </c>
      <c r="F551" s="10">
        <v>0</v>
      </c>
      <c r="G551" s="10">
        <v>2600</v>
      </c>
      <c r="H551" s="10">
        <v>1600</v>
      </c>
      <c r="I551" s="10" t="str">
        <f t="shared" si="32"/>
        <v>-</v>
      </c>
      <c r="J551" s="10" t="str">
        <f t="shared" si="33"/>
        <v>-</v>
      </c>
      <c r="K551" s="10" t="str">
        <f t="shared" si="34"/>
        <v>-</v>
      </c>
      <c r="L551" s="10" t="str">
        <f t="shared" si="35"/>
        <v>-</v>
      </c>
    </row>
    <row r="552" spans="1:12" x14ac:dyDescent="0.3">
      <c r="A552" s="8"/>
      <c r="B552" s="8"/>
      <c r="C552" s="9" t="s">
        <v>495</v>
      </c>
      <c r="D552" s="9" t="s">
        <v>496</v>
      </c>
      <c r="E552" s="10">
        <v>0</v>
      </c>
      <c r="F552" s="10">
        <v>0</v>
      </c>
      <c r="G552" s="10">
        <v>700</v>
      </c>
      <c r="H552" s="10">
        <v>400</v>
      </c>
      <c r="I552" s="10" t="str">
        <f t="shared" si="32"/>
        <v>-</v>
      </c>
      <c r="J552" s="10" t="str">
        <f t="shared" si="33"/>
        <v>-</v>
      </c>
      <c r="K552" s="10" t="str">
        <f t="shared" si="34"/>
        <v>-</v>
      </c>
      <c r="L552" s="10" t="str">
        <f t="shared" si="35"/>
        <v>-</v>
      </c>
    </row>
    <row r="553" spans="1:12" x14ac:dyDescent="0.3">
      <c r="A553" s="8"/>
      <c r="B553" s="8"/>
      <c r="C553" s="9" t="s">
        <v>497</v>
      </c>
      <c r="D553" s="9" t="s">
        <v>498</v>
      </c>
      <c r="E553" s="10">
        <v>0</v>
      </c>
      <c r="F553" s="10">
        <v>0</v>
      </c>
      <c r="G553" s="10">
        <v>600</v>
      </c>
      <c r="H553" s="10">
        <v>600</v>
      </c>
      <c r="I553" s="10" t="str">
        <f t="shared" si="32"/>
        <v>-</v>
      </c>
      <c r="J553" s="10" t="str">
        <f t="shared" si="33"/>
        <v>-</v>
      </c>
      <c r="K553" s="10" t="str">
        <f t="shared" si="34"/>
        <v>-</v>
      </c>
      <c r="L553" s="10" t="str">
        <f t="shared" si="35"/>
        <v>-</v>
      </c>
    </row>
    <row r="554" spans="1:12" x14ac:dyDescent="0.3">
      <c r="A554" s="5"/>
      <c r="B554" s="6" t="s">
        <v>104</v>
      </c>
      <c r="C554" s="5"/>
      <c r="D554" s="6" t="s">
        <v>105</v>
      </c>
      <c r="E554" s="7">
        <f>+E555+E556+E557+E558+E559+E560+E561+E562</f>
        <v>2595.88</v>
      </c>
      <c r="F554" s="7">
        <f>+F555+F556+F557+F558+F559+F560+F561+F562</f>
        <v>2110.0399999999995</v>
      </c>
      <c r="G554" s="7">
        <f>+G555+G556+G557+G558+G559+G560+G561+G562</f>
        <v>10980</v>
      </c>
      <c r="H554" s="7">
        <f>+H555+H556+H557+H558+H559+H560+H561+H562</f>
        <v>7180</v>
      </c>
      <c r="I554" s="7">
        <f t="shared" si="32"/>
        <v>422.97794967409897</v>
      </c>
      <c r="J554" s="7">
        <f t="shared" si="33"/>
        <v>520.36928209891767</v>
      </c>
      <c r="K554" s="7">
        <f t="shared" si="34"/>
        <v>276.59213831147815</v>
      </c>
      <c r="L554" s="7">
        <f t="shared" si="35"/>
        <v>340.27790942351811</v>
      </c>
    </row>
    <row r="555" spans="1:12" x14ac:dyDescent="0.3">
      <c r="A555" s="8"/>
      <c r="B555" s="8"/>
      <c r="C555" s="9" t="s">
        <v>481</v>
      </c>
      <c r="D555" s="9" t="s">
        <v>482</v>
      </c>
      <c r="E555" s="10">
        <v>2427.2800000000002</v>
      </c>
      <c r="F555" s="10">
        <v>0</v>
      </c>
      <c r="G555" s="10">
        <v>0</v>
      </c>
      <c r="H555" s="10">
        <v>0</v>
      </c>
      <c r="I555" s="10">
        <f t="shared" si="32"/>
        <v>0</v>
      </c>
      <c r="J555" s="10" t="str">
        <f t="shared" si="33"/>
        <v>-</v>
      </c>
      <c r="K555" s="10">
        <f t="shared" si="34"/>
        <v>0</v>
      </c>
      <c r="L555" s="10" t="str">
        <f t="shared" si="35"/>
        <v>-</v>
      </c>
    </row>
    <row r="556" spans="1:12" x14ac:dyDescent="0.3">
      <c r="A556" s="8"/>
      <c r="B556" s="8"/>
      <c r="C556" s="9" t="s">
        <v>485</v>
      </c>
      <c r="D556" s="9" t="s">
        <v>486</v>
      </c>
      <c r="E556" s="10">
        <v>168.6</v>
      </c>
      <c r="F556" s="10">
        <v>856.52</v>
      </c>
      <c r="G556" s="10">
        <v>1800</v>
      </c>
      <c r="H556" s="10">
        <v>1500</v>
      </c>
      <c r="I556" s="10">
        <f t="shared" si="32"/>
        <v>1067.6156583629893</v>
      </c>
      <c r="J556" s="10">
        <f t="shared" si="33"/>
        <v>210.15271096997151</v>
      </c>
      <c r="K556" s="10">
        <f t="shared" si="34"/>
        <v>889.6797153024911</v>
      </c>
      <c r="L556" s="10">
        <f t="shared" si="35"/>
        <v>175.12725914164292</v>
      </c>
    </row>
    <row r="557" spans="1:12" x14ac:dyDescent="0.3">
      <c r="A557" s="8"/>
      <c r="B557" s="8"/>
      <c r="C557" s="9" t="s">
        <v>487</v>
      </c>
      <c r="D557" s="9" t="s">
        <v>488</v>
      </c>
      <c r="E557" s="10">
        <v>0</v>
      </c>
      <c r="F557" s="10">
        <v>301.27999999999997</v>
      </c>
      <c r="G557" s="10">
        <v>2300</v>
      </c>
      <c r="H557" s="10">
        <v>950</v>
      </c>
      <c r="I557" s="10" t="str">
        <f t="shared" si="32"/>
        <v>-</v>
      </c>
      <c r="J557" s="10">
        <f t="shared" si="33"/>
        <v>763.40945300053113</v>
      </c>
      <c r="K557" s="10" t="str">
        <f t="shared" si="34"/>
        <v>-</v>
      </c>
      <c r="L557" s="10">
        <f t="shared" si="35"/>
        <v>315.32129580456723</v>
      </c>
    </row>
    <row r="558" spans="1:12" x14ac:dyDescent="0.3">
      <c r="A558" s="8"/>
      <c r="B558" s="8"/>
      <c r="C558" s="9" t="s">
        <v>489</v>
      </c>
      <c r="D558" s="9" t="s">
        <v>490</v>
      </c>
      <c r="E558" s="10">
        <v>0</v>
      </c>
      <c r="F558" s="10">
        <v>114.28</v>
      </c>
      <c r="G558" s="10">
        <v>480</v>
      </c>
      <c r="H558" s="10">
        <v>120</v>
      </c>
      <c r="I558" s="10" t="str">
        <f t="shared" si="32"/>
        <v>-</v>
      </c>
      <c r="J558" s="10">
        <f t="shared" si="33"/>
        <v>420.02100105005252</v>
      </c>
      <c r="K558" s="10" t="str">
        <f t="shared" si="34"/>
        <v>-</v>
      </c>
      <c r="L558" s="10">
        <f t="shared" si="35"/>
        <v>105.00525026251313</v>
      </c>
    </row>
    <row r="559" spans="1:12" x14ac:dyDescent="0.3">
      <c r="A559" s="8"/>
      <c r="B559" s="8"/>
      <c r="C559" s="9" t="s">
        <v>491</v>
      </c>
      <c r="D559" s="9" t="s">
        <v>492</v>
      </c>
      <c r="E559" s="10">
        <v>0</v>
      </c>
      <c r="F559" s="10">
        <v>231.33</v>
      </c>
      <c r="G559" s="10">
        <v>1200</v>
      </c>
      <c r="H559" s="10">
        <v>310</v>
      </c>
      <c r="I559" s="10" t="str">
        <f t="shared" si="32"/>
        <v>-</v>
      </c>
      <c r="J559" s="10">
        <f t="shared" si="33"/>
        <v>518.73946310465567</v>
      </c>
      <c r="K559" s="10" t="str">
        <f t="shared" si="34"/>
        <v>-</v>
      </c>
      <c r="L559" s="10">
        <f t="shared" si="35"/>
        <v>134.00769463536938</v>
      </c>
    </row>
    <row r="560" spans="1:12" x14ac:dyDescent="0.3">
      <c r="A560" s="8"/>
      <c r="B560" s="8"/>
      <c r="C560" s="9" t="s">
        <v>493</v>
      </c>
      <c r="D560" s="9" t="s">
        <v>494</v>
      </c>
      <c r="E560" s="10">
        <v>0</v>
      </c>
      <c r="F560" s="10">
        <v>238.37</v>
      </c>
      <c r="G560" s="10">
        <v>2800</v>
      </c>
      <c r="H560" s="10">
        <v>2400</v>
      </c>
      <c r="I560" s="10" t="str">
        <f t="shared" si="32"/>
        <v>-</v>
      </c>
      <c r="J560" s="10">
        <f t="shared" si="33"/>
        <v>1174.6444602928223</v>
      </c>
      <c r="K560" s="10" t="str">
        <f t="shared" si="34"/>
        <v>-</v>
      </c>
      <c r="L560" s="10">
        <f t="shared" si="35"/>
        <v>1006.8381088224189</v>
      </c>
    </row>
    <row r="561" spans="1:12" x14ac:dyDescent="0.3">
      <c r="A561" s="8"/>
      <c r="B561" s="8"/>
      <c r="C561" s="9" t="s">
        <v>495</v>
      </c>
      <c r="D561" s="9" t="s">
        <v>496</v>
      </c>
      <c r="E561" s="10">
        <v>0</v>
      </c>
      <c r="F561" s="10">
        <v>135.57</v>
      </c>
      <c r="G561" s="10">
        <v>1000</v>
      </c>
      <c r="H561" s="10">
        <v>700</v>
      </c>
      <c r="I561" s="10" t="str">
        <f t="shared" si="32"/>
        <v>-</v>
      </c>
      <c r="J561" s="10">
        <f t="shared" si="33"/>
        <v>737.6263185070444</v>
      </c>
      <c r="K561" s="10" t="str">
        <f t="shared" si="34"/>
        <v>-</v>
      </c>
      <c r="L561" s="10">
        <f t="shared" si="35"/>
        <v>516.33842295493105</v>
      </c>
    </row>
    <row r="562" spans="1:12" x14ac:dyDescent="0.3">
      <c r="A562" s="8"/>
      <c r="B562" s="8"/>
      <c r="C562" s="9" t="s">
        <v>497</v>
      </c>
      <c r="D562" s="9" t="s">
        <v>498</v>
      </c>
      <c r="E562" s="10">
        <v>0</v>
      </c>
      <c r="F562" s="10">
        <v>232.69</v>
      </c>
      <c r="G562" s="10">
        <v>1400</v>
      </c>
      <c r="H562" s="10">
        <v>1200</v>
      </c>
      <c r="I562" s="10" t="str">
        <f t="shared" si="32"/>
        <v>-</v>
      </c>
      <c r="J562" s="10">
        <f t="shared" si="33"/>
        <v>601.65885942670502</v>
      </c>
      <c r="K562" s="10" t="str">
        <f t="shared" si="34"/>
        <v>-</v>
      </c>
      <c r="L562" s="10">
        <f t="shared" si="35"/>
        <v>515.70759379431865</v>
      </c>
    </row>
    <row r="563" spans="1:12" x14ac:dyDescent="0.3">
      <c r="A563" s="5"/>
      <c r="B563" s="6" t="s">
        <v>150</v>
      </c>
      <c r="C563" s="5"/>
      <c r="D563" s="6" t="s">
        <v>151</v>
      </c>
      <c r="E563" s="7">
        <f>+E564+E565+E566+E567+E568+E569+E570+E571</f>
        <v>226.27</v>
      </c>
      <c r="F563" s="7">
        <f>+F564+F565+F566+F567+F568+F569+F570+F571</f>
        <v>334.28</v>
      </c>
      <c r="G563" s="7">
        <f>+G564+G565+G566+G567+G568+G569+G570+G571</f>
        <v>6550</v>
      </c>
      <c r="H563" s="7">
        <f>+H564+H565+H566+H567+H568+H569+H570+H571</f>
        <v>4330</v>
      </c>
      <c r="I563" s="7">
        <f t="shared" si="32"/>
        <v>2894.7717328854906</v>
      </c>
      <c r="J563" s="7">
        <f t="shared" si="33"/>
        <v>1959.4352040205815</v>
      </c>
      <c r="K563" s="7">
        <f t="shared" si="34"/>
        <v>1913.6429928846067</v>
      </c>
      <c r="L563" s="7">
        <f t="shared" si="35"/>
        <v>1295.3212875433769</v>
      </c>
    </row>
    <row r="564" spans="1:12" x14ac:dyDescent="0.3">
      <c r="A564" s="8"/>
      <c r="B564" s="8"/>
      <c r="C564" s="9" t="s">
        <v>481</v>
      </c>
      <c r="D564" s="9" t="s">
        <v>482</v>
      </c>
      <c r="E564" s="10">
        <v>226.27</v>
      </c>
      <c r="F564" s="10">
        <v>0</v>
      </c>
      <c r="G564" s="10">
        <v>0</v>
      </c>
      <c r="H564" s="10">
        <v>0</v>
      </c>
      <c r="I564" s="10">
        <f t="shared" si="32"/>
        <v>0</v>
      </c>
      <c r="J564" s="10" t="str">
        <f t="shared" si="33"/>
        <v>-</v>
      </c>
      <c r="K564" s="10">
        <f t="shared" si="34"/>
        <v>0</v>
      </c>
      <c r="L564" s="10" t="str">
        <f t="shared" si="35"/>
        <v>-</v>
      </c>
    </row>
    <row r="565" spans="1:12" x14ac:dyDescent="0.3">
      <c r="A565" s="8"/>
      <c r="B565" s="8"/>
      <c r="C565" s="9" t="s">
        <v>485</v>
      </c>
      <c r="D565" s="9" t="s">
        <v>486</v>
      </c>
      <c r="E565" s="10">
        <v>0</v>
      </c>
      <c r="F565" s="10">
        <v>334.28</v>
      </c>
      <c r="G565" s="10">
        <v>1000</v>
      </c>
      <c r="H565" s="10">
        <v>500</v>
      </c>
      <c r="I565" s="10" t="str">
        <f t="shared" si="32"/>
        <v>-</v>
      </c>
      <c r="J565" s="10">
        <f t="shared" si="33"/>
        <v>299.15041282756971</v>
      </c>
      <c r="K565" s="10" t="str">
        <f t="shared" si="34"/>
        <v>-</v>
      </c>
      <c r="L565" s="10">
        <f t="shared" si="35"/>
        <v>149.57520641378485</v>
      </c>
    </row>
    <row r="566" spans="1:12" x14ac:dyDescent="0.3">
      <c r="A566" s="8"/>
      <c r="B566" s="8"/>
      <c r="C566" s="9" t="s">
        <v>487</v>
      </c>
      <c r="D566" s="9" t="s">
        <v>488</v>
      </c>
      <c r="E566" s="10">
        <v>0</v>
      </c>
      <c r="F566" s="10">
        <v>0</v>
      </c>
      <c r="G566" s="10">
        <v>700</v>
      </c>
      <c r="H566" s="10">
        <v>400</v>
      </c>
      <c r="I566" s="10" t="str">
        <f t="shared" si="32"/>
        <v>-</v>
      </c>
      <c r="J566" s="10" t="str">
        <f t="shared" si="33"/>
        <v>-</v>
      </c>
      <c r="K566" s="10" t="str">
        <f t="shared" si="34"/>
        <v>-</v>
      </c>
      <c r="L566" s="10" t="str">
        <f t="shared" si="35"/>
        <v>-</v>
      </c>
    </row>
    <row r="567" spans="1:12" x14ac:dyDescent="0.3">
      <c r="A567" s="8"/>
      <c r="B567" s="8"/>
      <c r="C567" s="9" t="s">
        <v>489</v>
      </c>
      <c r="D567" s="9" t="s">
        <v>490</v>
      </c>
      <c r="E567" s="10">
        <v>0</v>
      </c>
      <c r="F567" s="10">
        <v>0</v>
      </c>
      <c r="G567" s="10">
        <v>350</v>
      </c>
      <c r="H567" s="10">
        <v>150</v>
      </c>
      <c r="I567" s="10" t="str">
        <f t="shared" si="32"/>
        <v>-</v>
      </c>
      <c r="J567" s="10" t="str">
        <f t="shared" si="33"/>
        <v>-</v>
      </c>
      <c r="K567" s="10" t="str">
        <f t="shared" si="34"/>
        <v>-</v>
      </c>
      <c r="L567" s="10" t="str">
        <f t="shared" si="35"/>
        <v>-</v>
      </c>
    </row>
    <row r="568" spans="1:12" x14ac:dyDescent="0.3">
      <c r="A568" s="8"/>
      <c r="B568" s="8"/>
      <c r="C568" s="9" t="s">
        <v>491</v>
      </c>
      <c r="D568" s="9" t="s">
        <v>492</v>
      </c>
      <c r="E568" s="10">
        <v>0</v>
      </c>
      <c r="F568" s="10">
        <v>0</v>
      </c>
      <c r="G568" s="10">
        <v>1400</v>
      </c>
      <c r="H568" s="10">
        <v>730</v>
      </c>
      <c r="I568" s="10" t="str">
        <f t="shared" si="32"/>
        <v>-</v>
      </c>
      <c r="J568" s="10" t="str">
        <f t="shared" si="33"/>
        <v>-</v>
      </c>
      <c r="K568" s="10" t="str">
        <f t="shared" si="34"/>
        <v>-</v>
      </c>
      <c r="L568" s="10" t="str">
        <f t="shared" si="35"/>
        <v>-</v>
      </c>
    </row>
    <row r="569" spans="1:12" x14ac:dyDescent="0.3">
      <c r="A569" s="8"/>
      <c r="B569" s="8"/>
      <c r="C569" s="9" t="s">
        <v>493</v>
      </c>
      <c r="D569" s="9" t="s">
        <v>494</v>
      </c>
      <c r="E569" s="10">
        <v>0</v>
      </c>
      <c r="F569" s="10">
        <v>0</v>
      </c>
      <c r="G569" s="10">
        <v>1000</v>
      </c>
      <c r="H569" s="10">
        <v>1000</v>
      </c>
      <c r="I569" s="10" t="str">
        <f t="shared" si="32"/>
        <v>-</v>
      </c>
      <c r="J569" s="10" t="str">
        <f t="shared" si="33"/>
        <v>-</v>
      </c>
      <c r="K569" s="10" t="str">
        <f t="shared" si="34"/>
        <v>-</v>
      </c>
      <c r="L569" s="10" t="str">
        <f t="shared" si="35"/>
        <v>-</v>
      </c>
    </row>
    <row r="570" spans="1:12" x14ac:dyDescent="0.3">
      <c r="A570" s="8"/>
      <c r="B570" s="8"/>
      <c r="C570" s="9" t="s">
        <v>495</v>
      </c>
      <c r="D570" s="9" t="s">
        <v>496</v>
      </c>
      <c r="E570" s="10">
        <v>0</v>
      </c>
      <c r="F570" s="10">
        <v>0</v>
      </c>
      <c r="G570" s="10">
        <v>800</v>
      </c>
      <c r="H570" s="10">
        <v>600</v>
      </c>
      <c r="I570" s="10" t="str">
        <f t="shared" si="32"/>
        <v>-</v>
      </c>
      <c r="J570" s="10" t="str">
        <f t="shared" si="33"/>
        <v>-</v>
      </c>
      <c r="K570" s="10" t="str">
        <f t="shared" si="34"/>
        <v>-</v>
      </c>
      <c r="L570" s="10" t="str">
        <f t="shared" si="35"/>
        <v>-</v>
      </c>
    </row>
    <row r="571" spans="1:12" x14ac:dyDescent="0.3">
      <c r="A571" s="8"/>
      <c r="B571" s="8"/>
      <c r="C571" s="9" t="s">
        <v>497</v>
      </c>
      <c r="D571" s="9" t="s">
        <v>498</v>
      </c>
      <c r="E571" s="10">
        <v>0</v>
      </c>
      <c r="F571" s="10">
        <v>0</v>
      </c>
      <c r="G571" s="10">
        <v>1300</v>
      </c>
      <c r="H571" s="10">
        <v>950</v>
      </c>
      <c r="I571" s="10" t="str">
        <f t="shared" si="32"/>
        <v>-</v>
      </c>
      <c r="J571" s="10" t="str">
        <f t="shared" si="33"/>
        <v>-</v>
      </c>
      <c r="K571" s="10" t="str">
        <f t="shared" si="34"/>
        <v>-</v>
      </c>
      <c r="L571" s="10" t="str">
        <f t="shared" si="35"/>
        <v>-</v>
      </c>
    </row>
    <row r="572" spans="1:12" x14ac:dyDescent="0.3">
      <c r="A572" s="5"/>
      <c r="B572" s="6" t="s">
        <v>154</v>
      </c>
      <c r="C572" s="5"/>
      <c r="D572" s="6" t="s">
        <v>155</v>
      </c>
      <c r="E572" s="7">
        <f>+E573+E574+E575</f>
        <v>16</v>
      </c>
      <c r="F572" s="7">
        <f>+F573+F574+F575</f>
        <v>0</v>
      </c>
      <c r="G572" s="7">
        <f>+G573+G574+G575</f>
        <v>153.21</v>
      </c>
      <c r="H572" s="7">
        <f>+H573+H574+H575</f>
        <v>100</v>
      </c>
      <c r="I572" s="7">
        <f t="shared" si="32"/>
        <v>957.5625</v>
      </c>
      <c r="J572" s="7" t="str">
        <f t="shared" si="33"/>
        <v>-</v>
      </c>
      <c r="K572" s="7">
        <f t="shared" si="34"/>
        <v>625</v>
      </c>
      <c r="L572" s="7" t="str">
        <f t="shared" si="35"/>
        <v>-</v>
      </c>
    </row>
    <row r="573" spans="1:12" x14ac:dyDescent="0.3">
      <c r="A573" s="8"/>
      <c r="B573" s="8"/>
      <c r="C573" s="9" t="s">
        <v>481</v>
      </c>
      <c r="D573" s="9" t="s">
        <v>482</v>
      </c>
      <c r="E573" s="10">
        <v>16</v>
      </c>
      <c r="F573" s="10">
        <v>0</v>
      </c>
      <c r="G573" s="10">
        <v>0</v>
      </c>
      <c r="H573" s="10">
        <v>0</v>
      </c>
      <c r="I573" s="10">
        <f t="shared" si="32"/>
        <v>0</v>
      </c>
      <c r="J573" s="10" t="str">
        <f t="shared" si="33"/>
        <v>-</v>
      </c>
      <c r="K573" s="10">
        <f t="shared" si="34"/>
        <v>0</v>
      </c>
      <c r="L573" s="10" t="str">
        <f t="shared" si="35"/>
        <v>-</v>
      </c>
    </row>
    <row r="574" spans="1:12" x14ac:dyDescent="0.3">
      <c r="A574" s="8"/>
      <c r="B574" s="8"/>
      <c r="C574" s="9" t="s">
        <v>485</v>
      </c>
      <c r="D574" s="9" t="s">
        <v>486</v>
      </c>
      <c r="E574" s="10">
        <v>0</v>
      </c>
      <c r="F574" s="10">
        <v>0</v>
      </c>
      <c r="G574" s="10">
        <v>100</v>
      </c>
      <c r="H574" s="10">
        <v>100</v>
      </c>
      <c r="I574" s="10" t="str">
        <f t="shared" si="32"/>
        <v>-</v>
      </c>
      <c r="J574" s="10" t="str">
        <f t="shared" si="33"/>
        <v>-</v>
      </c>
      <c r="K574" s="10" t="str">
        <f t="shared" si="34"/>
        <v>-</v>
      </c>
      <c r="L574" s="10" t="str">
        <f t="shared" si="35"/>
        <v>-</v>
      </c>
    </row>
    <row r="575" spans="1:12" x14ac:dyDescent="0.3">
      <c r="A575" s="8"/>
      <c r="B575" s="8"/>
      <c r="C575" s="9" t="s">
        <v>497</v>
      </c>
      <c r="D575" s="9" t="s">
        <v>498</v>
      </c>
      <c r="E575" s="10">
        <v>0</v>
      </c>
      <c r="F575" s="10">
        <v>0</v>
      </c>
      <c r="G575" s="10">
        <v>53.21</v>
      </c>
      <c r="H575" s="10">
        <v>0</v>
      </c>
      <c r="I575" s="10" t="str">
        <f t="shared" si="32"/>
        <v>-</v>
      </c>
      <c r="J575" s="10" t="str">
        <f t="shared" si="33"/>
        <v>-</v>
      </c>
      <c r="K575" s="10" t="str">
        <f t="shared" si="34"/>
        <v>-</v>
      </c>
      <c r="L575" s="10" t="str">
        <f t="shared" si="35"/>
        <v>-</v>
      </c>
    </row>
    <row r="576" spans="1:12" x14ac:dyDescent="0.3">
      <c r="A576" s="5"/>
      <c r="B576" s="6" t="s">
        <v>106</v>
      </c>
      <c r="C576" s="5"/>
      <c r="D576" s="6" t="s">
        <v>107</v>
      </c>
      <c r="E576" s="7">
        <f>+E577+E578+E579+E580+E581+E582+E583+E584+E585+E586+E587+E588</f>
        <v>9789.2899999999991</v>
      </c>
      <c r="F576" s="7">
        <f>+F577+F578+F579+F580+F581+F582+F583+F584+F585+F586+F587+F588</f>
        <v>11978.51</v>
      </c>
      <c r="G576" s="7">
        <f>+G577+G578+G579+G580+G581+G582+G583+G584+G585+G586+G587+G588</f>
        <v>18500</v>
      </c>
      <c r="H576" s="7">
        <f>+H577+H578+H579+H580+H581+H582+H583+H584+H585+H586+H587+H588</f>
        <v>10800</v>
      </c>
      <c r="I576" s="7">
        <f t="shared" si="32"/>
        <v>188.98204057699795</v>
      </c>
      <c r="J576" s="7">
        <f t="shared" si="33"/>
        <v>154.4432487846986</v>
      </c>
      <c r="K576" s="7">
        <f t="shared" si="34"/>
        <v>110.32465071522041</v>
      </c>
      <c r="L576" s="7">
        <f t="shared" si="35"/>
        <v>90.161464155391613</v>
      </c>
    </row>
    <row r="577" spans="1:12" x14ac:dyDescent="0.3">
      <c r="A577" s="8"/>
      <c r="B577" s="8"/>
      <c r="C577" s="9" t="s">
        <v>475</v>
      </c>
      <c r="D577" s="9" t="s">
        <v>476</v>
      </c>
      <c r="E577" s="10">
        <v>232.11</v>
      </c>
      <c r="F577" s="10">
        <v>0</v>
      </c>
      <c r="G577" s="10">
        <v>0</v>
      </c>
      <c r="H577" s="10">
        <v>0</v>
      </c>
      <c r="I577" s="10">
        <f t="shared" si="32"/>
        <v>0</v>
      </c>
      <c r="J577" s="10" t="str">
        <f t="shared" si="33"/>
        <v>-</v>
      </c>
      <c r="K577" s="10">
        <f t="shared" si="34"/>
        <v>0</v>
      </c>
      <c r="L577" s="10" t="str">
        <f t="shared" si="35"/>
        <v>-</v>
      </c>
    </row>
    <row r="578" spans="1:12" x14ac:dyDescent="0.3">
      <c r="A578" s="8"/>
      <c r="B578" s="8"/>
      <c r="C578" s="9" t="s">
        <v>477</v>
      </c>
      <c r="D578" s="9" t="s">
        <v>478</v>
      </c>
      <c r="E578" s="10">
        <v>154.84</v>
      </c>
      <c r="F578" s="10">
        <v>0</v>
      </c>
      <c r="G578" s="10">
        <v>0</v>
      </c>
      <c r="H578" s="10">
        <v>0</v>
      </c>
      <c r="I578" s="10">
        <f t="shared" si="32"/>
        <v>0</v>
      </c>
      <c r="J578" s="10" t="str">
        <f t="shared" si="33"/>
        <v>-</v>
      </c>
      <c r="K578" s="10">
        <f t="shared" si="34"/>
        <v>0</v>
      </c>
      <c r="L578" s="10" t="str">
        <f t="shared" si="35"/>
        <v>-</v>
      </c>
    </row>
    <row r="579" spans="1:12" x14ac:dyDescent="0.3">
      <c r="A579" s="8"/>
      <c r="B579" s="8"/>
      <c r="C579" s="9" t="s">
        <v>479</v>
      </c>
      <c r="D579" s="9" t="s">
        <v>480</v>
      </c>
      <c r="E579" s="10">
        <v>974.3</v>
      </c>
      <c r="F579" s="10">
        <v>0</v>
      </c>
      <c r="G579" s="10">
        <v>0</v>
      </c>
      <c r="H579" s="10">
        <v>0</v>
      </c>
      <c r="I579" s="10">
        <f t="shared" ref="I579:I642" si="36">IF(E579&lt;&gt;0,G579/E579*100,"-")</f>
        <v>0</v>
      </c>
      <c r="J579" s="10" t="str">
        <f t="shared" ref="J579:J642" si="37">IF(F579&lt;&gt;0,G579/F579*100,"-")</f>
        <v>-</v>
      </c>
      <c r="K579" s="10">
        <f t="shared" ref="K579:K642" si="38">IF(E579&lt;&gt;0,H579/E579*100,"-")</f>
        <v>0</v>
      </c>
      <c r="L579" s="10" t="str">
        <f t="shared" ref="L579:L642" si="39">IF(F579&lt;&gt;0,H579/F579*100,"-")</f>
        <v>-</v>
      </c>
    </row>
    <row r="580" spans="1:12" x14ac:dyDescent="0.3">
      <c r="A580" s="8"/>
      <c r="B580" s="8"/>
      <c r="C580" s="9" t="s">
        <v>481</v>
      </c>
      <c r="D580" s="9" t="s">
        <v>482</v>
      </c>
      <c r="E580" s="10">
        <v>1331.16</v>
      </c>
      <c r="F580" s="10">
        <v>0</v>
      </c>
      <c r="G580" s="10">
        <v>0</v>
      </c>
      <c r="H580" s="10">
        <v>0</v>
      </c>
      <c r="I580" s="10">
        <f t="shared" si="36"/>
        <v>0</v>
      </c>
      <c r="J580" s="10" t="str">
        <f t="shared" si="37"/>
        <v>-</v>
      </c>
      <c r="K580" s="10">
        <f t="shared" si="38"/>
        <v>0</v>
      </c>
      <c r="L580" s="10" t="str">
        <f t="shared" si="39"/>
        <v>-</v>
      </c>
    </row>
    <row r="581" spans="1:12" x14ac:dyDescent="0.3">
      <c r="A581" s="8"/>
      <c r="B581" s="8"/>
      <c r="C581" s="9" t="s">
        <v>483</v>
      </c>
      <c r="D581" s="9" t="s">
        <v>484</v>
      </c>
      <c r="E581" s="10">
        <v>992.42</v>
      </c>
      <c r="F581" s="10">
        <v>474.1</v>
      </c>
      <c r="G581" s="10">
        <v>0</v>
      </c>
      <c r="H581" s="10">
        <v>0</v>
      </c>
      <c r="I581" s="10">
        <f t="shared" si="36"/>
        <v>0</v>
      </c>
      <c r="J581" s="10">
        <f t="shared" si="37"/>
        <v>0</v>
      </c>
      <c r="K581" s="10">
        <f t="shared" si="38"/>
        <v>0</v>
      </c>
      <c r="L581" s="10">
        <f t="shared" si="39"/>
        <v>0</v>
      </c>
    </row>
    <row r="582" spans="1:12" x14ac:dyDescent="0.3">
      <c r="A582" s="8"/>
      <c r="B582" s="8"/>
      <c r="C582" s="9" t="s">
        <v>485</v>
      </c>
      <c r="D582" s="9" t="s">
        <v>486</v>
      </c>
      <c r="E582" s="10">
        <v>1288.4100000000001</v>
      </c>
      <c r="F582" s="10">
        <v>2129.2399999999998</v>
      </c>
      <c r="G582" s="10">
        <v>2000</v>
      </c>
      <c r="H582" s="10">
        <v>2000</v>
      </c>
      <c r="I582" s="10">
        <f t="shared" si="36"/>
        <v>155.23008980060692</v>
      </c>
      <c r="J582" s="10">
        <f t="shared" si="37"/>
        <v>93.930228626176486</v>
      </c>
      <c r="K582" s="10">
        <f t="shared" si="38"/>
        <v>155.23008980060692</v>
      </c>
      <c r="L582" s="10">
        <f t="shared" si="39"/>
        <v>93.930228626176486</v>
      </c>
    </row>
    <row r="583" spans="1:12" x14ac:dyDescent="0.3">
      <c r="A583" s="8"/>
      <c r="B583" s="8"/>
      <c r="C583" s="9" t="s">
        <v>487</v>
      </c>
      <c r="D583" s="9" t="s">
        <v>488</v>
      </c>
      <c r="E583" s="10">
        <v>1379.38</v>
      </c>
      <c r="F583" s="10">
        <v>2453.92</v>
      </c>
      <c r="G583" s="10">
        <v>3200</v>
      </c>
      <c r="H583" s="10">
        <v>900</v>
      </c>
      <c r="I583" s="10">
        <f t="shared" si="36"/>
        <v>231.98828459162812</v>
      </c>
      <c r="J583" s="10">
        <f t="shared" si="37"/>
        <v>130.40359913933622</v>
      </c>
      <c r="K583" s="10">
        <f t="shared" si="38"/>
        <v>65.246705041395401</v>
      </c>
      <c r="L583" s="10">
        <f t="shared" si="39"/>
        <v>36.676012257938318</v>
      </c>
    </row>
    <row r="584" spans="1:12" x14ac:dyDescent="0.3">
      <c r="A584" s="8"/>
      <c r="B584" s="8"/>
      <c r="C584" s="9" t="s">
        <v>489</v>
      </c>
      <c r="D584" s="9" t="s">
        <v>490</v>
      </c>
      <c r="E584" s="10">
        <v>763.38</v>
      </c>
      <c r="F584" s="10">
        <v>1212.0999999999999</v>
      </c>
      <c r="G584" s="10">
        <v>1400</v>
      </c>
      <c r="H584" s="10">
        <v>400</v>
      </c>
      <c r="I584" s="10">
        <f t="shared" si="36"/>
        <v>183.3949016217349</v>
      </c>
      <c r="J584" s="10">
        <f t="shared" si="37"/>
        <v>115.50202128537251</v>
      </c>
      <c r="K584" s="10">
        <f t="shared" si="38"/>
        <v>52.398543320495691</v>
      </c>
      <c r="L584" s="10">
        <f t="shared" si="39"/>
        <v>33.000577510106424</v>
      </c>
    </row>
    <row r="585" spans="1:12" x14ac:dyDescent="0.3">
      <c r="A585" s="8"/>
      <c r="B585" s="8"/>
      <c r="C585" s="9" t="s">
        <v>491</v>
      </c>
      <c r="D585" s="9" t="s">
        <v>492</v>
      </c>
      <c r="E585" s="10">
        <v>1642.9</v>
      </c>
      <c r="F585" s="10">
        <v>2016.83</v>
      </c>
      <c r="G585" s="10">
        <v>2800</v>
      </c>
      <c r="H585" s="10">
        <v>700</v>
      </c>
      <c r="I585" s="10">
        <f t="shared" si="36"/>
        <v>170.43033659991477</v>
      </c>
      <c r="J585" s="10">
        <f t="shared" si="37"/>
        <v>138.83173098377156</v>
      </c>
      <c r="K585" s="10">
        <f t="shared" si="38"/>
        <v>42.607584149978692</v>
      </c>
      <c r="L585" s="10">
        <f t="shared" si="39"/>
        <v>34.707932745942891</v>
      </c>
    </row>
    <row r="586" spans="1:12" x14ac:dyDescent="0.3">
      <c r="A586" s="8"/>
      <c r="B586" s="8"/>
      <c r="C586" s="9" t="s">
        <v>493</v>
      </c>
      <c r="D586" s="9" t="s">
        <v>494</v>
      </c>
      <c r="E586" s="10">
        <v>1030.3900000000001</v>
      </c>
      <c r="F586" s="10">
        <v>2237.94</v>
      </c>
      <c r="G586" s="10">
        <v>4000</v>
      </c>
      <c r="H586" s="10">
        <v>2800</v>
      </c>
      <c r="I586" s="10">
        <f t="shared" si="36"/>
        <v>388.20252525742677</v>
      </c>
      <c r="J586" s="10">
        <f t="shared" si="37"/>
        <v>178.73580167475444</v>
      </c>
      <c r="K586" s="10">
        <f t="shared" si="38"/>
        <v>271.74176768019873</v>
      </c>
      <c r="L586" s="10">
        <f t="shared" si="39"/>
        <v>125.11506117232811</v>
      </c>
    </row>
    <row r="587" spans="1:12" x14ac:dyDescent="0.3">
      <c r="A587" s="8"/>
      <c r="B587" s="8"/>
      <c r="C587" s="9" t="s">
        <v>495</v>
      </c>
      <c r="D587" s="9" t="s">
        <v>496</v>
      </c>
      <c r="E587" s="10">
        <v>0</v>
      </c>
      <c r="F587" s="10">
        <v>995.23</v>
      </c>
      <c r="G587" s="10">
        <v>1500</v>
      </c>
      <c r="H587" s="10">
        <v>1000</v>
      </c>
      <c r="I587" s="10" t="str">
        <f t="shared" si="36"/>
        <v>-</v>
      </c>
      <c r="J587" s="10">
        <f t="shared" si="37"/>
        <v>150.7189292927263</v>
      </c>
      <c r="K587" s="10" t="str">
        <f t="shared" si="38"/>
        <v>-</v>
      </c>
      <c r="L587" s="10">
        <f t="shared" si="39"/>
        <v>100.47928619515088</v>
      </c>
    </row>
    <row r="588" spans="1:12" x14ac:dyDescent="0.3">
      <c r="A588" s="8"/>
      <c r="B588" s="8"/>
      <c r="C588" s="9" t="s">
        <v>497</v>
      </c>
      <c r="D588" s="9" t="s">
        <v>498</v>
      </c>
      <c r="E588" s="10">
        <v>0</v>
      </c>
      <c r="F588" s="10">
        <v>459.15</v>
      </c>
      <c r="G588" s="10">
        <v>3600</v>
      </c>
      <c r="H588" s="10">
        <v>3000</v>
      </c>
      <c r="I588" s="10" t="str">
        <f t="shared" si="36"/>
        <v>-</v>
      </c>
      <c r="J588" s="10">
        <f t="shared" si="37"/>
        <v>784.05749754982037</v>
      </c>
      <c r="K588" s="10" t="str">
        <f t="shared" si="38"/>
        <v>-</v>
      </c>
      <c r="L588" s="10">
        <f t="shared" si="39"/>
        <v>653.38124795818362</v>
      </c>
    </row>
    <row r="589" spans="1:12" x14ac:dyDescent="0.3">
      <c r="A589" s="5"/>
      <c r="B589" s="6" t="s">
        <v>108</v>
      </c>
      <c r="C589" s="5"/>
      <c r="D589" s="6" t="s">
        <v>109</v>
      </c>
      <c r="E589" s="7">
        <f>+E590+E591+E592+E593+E594+E595+E596+E597+E598+E599+E600+E601</f>
        <v>7863.1200000000008</v>
      </c>
      <c r="F589" s="7">
        <f>+F590+F591+F592+F593+F594+F595+F596+F597+F598+F599+F600+F601</f>
        <v>9596.32</v>
      </c>
      <c r="G589" s="7">
        <f>+G590+G591+G592+G593+G594+G595+G596+G597+G598+G599+G600+G601</f>
        <v>17160</v>
      </c>
      <c r="H589" s="7">
        <f>+H590+H591+H592+H593+H594+H595+H596+H597+H598+H599+H600+H601</f>
        <v>10330</v>
      </c>
      <c r="I589" s="7">
        <f t="shared" si="36"/>
        <v>218.23398345694835</v>
      </c>
      <c r="J589" s="7">
        <f t="shared" si="37"/>
        <v>178.81854710972539</v>
      </c>
      <c r="K589" s="7">
        <f t="shared" si="38"/>
        <v>131.37278840968978</v>
      </c>
      <c r="L589" s="7">
        <f t="shared" si="39"/>
        <v>107.64543074845359</v>
      </c>
    </row>
    <row r="590" spans="1:12" x14ac:dyDescent="0.3">
      <c r="A590" s="8"/>
      <c r="B590" s="8"/>
      <c r="C590" s="9" t="s">
        <v>475</v>
      </c>
      <c r="D590" s="9" t="s">
        <v>476</v>
      </c>
      <c r="E590" s="10">
        <v>206.51</v>
      </c>
      <c r="F590" s="10">
        <v>0</v>
      </c>
      <c r="G590" s="10">
        <v>0</v>
      </c>
      <c r="H590" s="10">
        <v>0</v>
      </c>
      <c r="I590" s="10">
        <f t="shared" si="36"/>
        <v>0</v>
      </c>
      <c r="J590" s="10" t="str">
        <f t="shared" si="37"/>
        <v>-</v>
      </c>
      <c r="K590" s="10">
        <f t="shared" si="38"/>
        <v>0</v>
      </c>
      <c r="L590" s="10" t="str">
        <f t="shared" si="39"/>
        <v>-</v>
      </c>
    </row>
    <row r="591" spans="1:12" x14ac:dyDescent="0.3">
      <c r="A591" s="8"/>
      <c r="B591" s="8"/>
      <c r="C591" s="9" t="s">
        <v>477</v>
      </c>
      <c r="D591" s="9" t="s">
        <v>478</v>
      </c>
      <c r="E591" s="10">
        <v>124.02</v>
      </c>
      <c r="F591" s="10">
        <v>0</v>
      </c>
      <c r="G591" s="10">
        <v>0</v>
      </c>
      <c r="H591" s="10">
        <v>0</v>
      </c>
      <c r="I591" s="10">
        <f t="shared" si="36"/>
        <v>0</v>
      </c>
      <c r="J591" s="10" t="str">
        <f t="shared" si="37"/>
        <v>-</v>
      </c>
      <c r="K591" s="10">
        <f t="shared" si="38"/>
        <v>0</v>
      </c>
      <c r="L591" s="10" t="str">
        <f t="shared" si="39"/>
        <v>-</v>
      </c>
    </row>
    <row r="592" spans="1:12" x14ac:dyDescent="0.3">
      <c r="A592" s="8"/>
      <c r="B592" s="8"/>
      <c r="C592" s="9" t="s">
        <v>479</v>
      </c>
      <c r="D592" s="9" t="s">
        <v>480</v>
      </c>
      <c r="E592" s="10">
        <v>780.53</v>
      </c>
      <c r="F592" s="10">
        <v>0</v>
      </c>
      <c r="G592" s="10">
        <v>0</v>
      </c>
      <c r="H592" s="10">
        <v>0</v>
      </c>
      <c r="I592" s="10">
        <f t="shared" si="36"/>
        <v>0</v>
      </c>
      <c r="J592" s="10" t="str">
        <f t="shared" si="37"/>
        <v>-</v>
      </c>
      <c r="K592" s="10">
        <f t="shared" si="38"/>
        <v>0</v>
      </c>
      <c r="L592" s="10" t="str">
        <f t="shared" si="39"/>
        <v>-</v>
      </c>
    </row>
    <row r="593" spans="1:12" x14ac:dyDescent="0.3">
      <c r="A593" s="8"/>
      <c r="B593" s="8"/>
      <c r="C593" s="9" t="s">
        <v>481</v>
      </c>
      <c r="D593" s="9" t="s">
        <v>482</v>
      </c>
      <c r="E593" s="10">
        <v>1066.46</v>
      </c>
      <c r="F593" s="10">
        <v>0</v>
      </c>
      <c r="G593" s="10">
        <v>0</v>
      </c>
      <c r="H593" s="10">
        <v>0</v>
      </c>
      <c r="I593" s="10">
        <f t="shared" si="36"/>
        <v>0</v>
      </c>
      <c r="J593" s="10" t="str">
        <f t="shared" si="37"/>
        <v>-</v>
      </c>
      <c r="K593" s="10">
        <f t="shared" si="38"/>
        <v>0</v>
      </c>
      <c r="L593" s="10" t="str">
        <f t="shared" si="39"/>
        <v>-</v>
      </c>
    </row>
    <row r="594" spans="1:12" x14ac:dyDescent="0.3">
      <c r="A594" s="8"/>
      <c r="B594" s="8"/>
      <c r="C594" s="9" t="s">
        <v>483</v>
      </c>
      <c r="D594" s="9" t="s">
        <v>484</v>
      </c>
      <c r="E594" s="10">
        <v>795.11</v>
      </c>
      <c r="F594" s="10">
        <v>379.78</v>
      </c>
      <c r="G594" s="10">
        <v>0</v>
      </c>
      <c r="H594" s="10">
        <v>0</v>
      </c>
      <c r="I594" s="10">
        <f t="shared" si="36"/>
        <v>0</v>
      </c>
      <c r="J594" s="10">
        <f t="shared" si="37"/>
        <v>0</v>
      </c>
      <c r="K594" s="10">
        <f t="shared" si="38"/>
        <v>0</v>
      </c>
      <c r="L594" s="10">
        <f t="shared" si="39"/>
        <v>0</v>
      </c>
    </row>
    <row r="595" spans="1:12" x14ac:dyDescent="0.3">
      <c r="A595" s="8"/>
      <c r="B595" s="8"/>
      <c r="C595" s="9" t="s">
        <v>485</v>
      </c>
      <c r="D595" s="9" t="s">
        <v>486</v>
      </c>
      <c r="E595" s="10">
        <v>1032.23</v>
      </c>
      <c r="F595" s="10">
        <v>1705.77</v>
      </c>
      <c r="G595" s="10">
        <v>2150</v>
      </c>
      <c r="H595" s="10">
        <v>2150</v>
      </c>
      <c r="I595" s="10">
        <f t="shared" si="36"/>
        <v>208.28691280044174</v>
      </c>
      <c r="J595" s="10">
        <f t="shared" si="37"/>
        <v>126.04278419716609</v>
      </c>
      <c r="K595" s="10">
        <f t="shared" si="38"/>
        <v>208.28691280044174</v>
      </c>
      <c r="L595" s="10">
        <f t="shared" si="39"/>
        <v>126.04278419716609</v>
      </c>
    </row>
    <row r="596" spans="1:12" x14ac:dyDescent="0.3">
      <c r="A596" s="8"/>
      <c r="B596" s="8"/>
      <c r="C596" s="9" t="s">
        <v>487</v>
      </c>
      <c r="D596" s="9" t="s">
        <v>488</v>
      </c>
      <c r="E596" s="10">
        <v>1105.03</v>
      </c>
      <c r="F596" s="10">
        <v>1965.94</v>
      </c>
      <c r="G596" s="10">
        <v>2850</v>
      </c>
      <c r="H596" s="10">
        <v>650</v>
      </c>
      <c r="I596" s="10">
        <f t="shared" si="36"/>
        <v>257.91154991267206</v>
      </c>
      <c r="J596" s="10">
        <f t="shared" si="37"/>
        <v>144.96881898735467</v>
      </c>
      <c r="K596" s="10">
        <f t="shared" si="38"/>
        <v>58.821932436223456</v>
      </c>
      <c r="L596" s="10">
        <f t="shared" si="39"/>
        <v>33.063063979572114</v>
      </c>
    </row>
    <row r="597" spans="1:12" x14ac:dyDescent="0.3">
      <c r="A597" s="8"/>
      <c r="B597" s="8"/>
      <c r="C597" s="9" t="s">
        <v>489</v>
      </c>
      <c r="D597" s="9" t="s">
        <v>490</v>
      </c>
      <c r="E597" s="10">
        <v>611.6</v>
      </c>
      <c r="F597" s="10">
        <v>970.99</v>
      </c>
      <c r="G597" s="10">
        <v>1160</v>
      </c>
      <c r="H597" s="10">
        <v>330</v>
      </c>
      <c r="I597" s="10">
        <f t="shared" si="36"/>
        <v>189.66644865925443</v>
      </c>
      <c r="J597" s="10">
        <f t="shared" si="37"/>
        <v>119.46569995571529</v>
      </c>
      <c r="K597" s="10">
        <f t="shared" si="38"/>
        <v>53.956834532374096</v>
      </c>
      <c r="L597" s="10">
        <f t="shared" si="39"/>
        <v>33.985931883953491</v>
      </c>
    </row>
    <row r="598" spans="1:12" x14ac:dyDescent="0.3">
      <c r="A598" s="8"/>
      <c r="B598" s="8"/>
      <c r="C598" s="9" t="s">
        <v>491</v>
      </c>
      <c r="D598" s="9" t="s">
        <v>492</v>
      </c>
      <c r="E598" s="10">
        <v>1316.17</v>
      </c>
      <c r="F598" s="10">
        <v>1615.8</v>
      </c>
      <c r="G598" s="10">
        <v>2400</v>
      </c>
      <c r="H598" s="10">
        <v>600</v>
      </c>
      <c r="I598" s="10">
        <f t="shared" si="36"/>
        <v>182.34726517091255</v>
      </c>
      <c r="J598" s="10">
        <f t="shared" si="37"/>
        <v>148.53323431117713</v>
      </c>
      <c r="K598" s="10">
        <f t="shared" si="38"/>
        <v>45.586816292728138</v>
      </c>
      <c r="L598" s="10">
        <f t="shared" si="39"/>
        <v>37.133308577794281</v>
      </c>
    </row>
    <row r="599" spans="1:12" x14ac:dyDescent="0.3">
      <c r="A599" s="8"/>
      <c r="B599" s="8"/>
      <c r="C599" s="9" t="s">
        <v>493</v>
      </c>
      <c r="D599" s="9" t="s">
        <v>494</v>
      </c>
      <c r="E599" s="10">
        <v>825.46</v>
      </c>
      <c r="F599" s="10">
        <v>1792.89</v>
      </c>
      <c r="G599" s="10">
        <v>4500</v>
      </c>
      <c r="H599" s="10">
        <v>3300</v>
      </c>
      <c r="I599" s="10">
        <f t="shared" si="36"/>
        <v>545.15058270540055</v>
      </c>
      <c r="J599" s="10">
        <f t="shared" si="37"/>
        <v>250.99141609356957</v>
      </c>
      <c r="K599" s="10">
        <f t="shared" si="38"/>
        <v>399.77709398396041</v>
      </c>
      <c r="L599" s="10">
        <f t="shared" si="39"/>
        <v>184.06037180195102</v>
      </c>
    </row>
    <row r="600" spans="1:12" x14ac:dyDescent="0.3">
      <c r="A600" s="8"/>
      <c r="B600" s="8"/>
      <c r="C600" s="9" t="s">
        <v>495</v>
      </c>
      <c r="D600" s="9" t="s">
        <v>496</v>
      </c>
      <c r="E600" s="10">
        <v>0</v>
      </c>
      <c r="F600" s="10">
        <v>797.3</v>
      </c>
      <c r="G600" s="10">
        <v>1400</v>
      </c>
      <c r="H600" s="10">
        <v>1100</v>
      </c>
      <c r="I600" s="10" t="str">
        <f t="shared" si="36"/>
        <v>-</v>
      </c>
      <c r="J600" s="10">
        <f t="shared" si="37"/>
        <v>175.5926251097454</v>
      </c>
      <c r="K600" s="10" t="str">
        <f t="shared" si="38"/>
        <v>-</v>
      </c>
      <c r="L600" s="10">
        <f t="shared" si="39"/>
        <v>137.96563401479995</v>
      </c>
    </row>
    <row r="601" spans="1:12" x14ac:dyDescent="0.3">
      <c r="A601" s="8"/>
      <c r="B601" s="8"/>
      <c r="C601" s="9" t="s">
        <v>497</v>
      </c>
      <c r="D601" s="9" t="s">
        <v>498</v>
      </c>
      <c r="E601" s="10">
        <v>0</v>
      </c>
      <c r="F601" s="10">
        <v>367.85</v>
      </c>
      <c r="G601" s="10">
        <v>2700</v>
      </c>
      <c r="H601" s="10">
        <v>2200</v>
      </c>
      <c r="I601" s="10" t="str">
        <f t="shared" si="36"/>
        <v>-</v>
      </c>
      <c r="J601" s="10">
        <f t="shared" si="37"/>
        <v>733.99483485116207</v>
      </c>
      <c r="K601" s="10" t="str">
        <f t="shared" si="38"/>
        <v>-</v>
      </c>
      <c r="L601" s="10">
        <f t="shared" si="39"/>
        <v>598.06986543428025</v>
      </c>
    </row>
    <row r="602" spans="1:12" x14ac:dyDescent="0.3">
      <c r="A602" s="5"/>
      <c r="B602" s="6" t="s">
        <v>110</v>
      </c>
      <c r="C602" s="5"/>
      <c r="D602" s="6" t="s">
        <v>111</v>
      </c>
      <c r="E602" s="7">
        <f>+E603+E604+E605+E606+E607+E608+E609+E610+E611+E612+E613+E614</f>
        <v>114.18</v>
      </c>
      <c r="F602" s="7">
        <f>+F603+F604+F605+F606+F607+F608+F609+F610+F611+F612+F613+F614</f>
        <v>115.11999999999999</v>
      </c>
      <c r="G602" s="7">
        <f>+G603+G604+G605+G606+G607+G608+G609+G610+G611+G612+G613+G614</f>
        <v>210</v>
      </c>
      <c r="H602" s="7">
        <f>+H603+H604+H605+H606+H607+H608+H609+H610+H611+H612+H613+H614</f>
        <v>180</v>
      </c>
      <c r="I602" s="7">
        <f t="shared" si="36"/>
        <v>183.92012611665788</v>
      </c>
      <c r="J602" s="7">
        <f t="shared" si="37"/>
        <v>182.41834607366226</v>
      </c>
      <c r="K602" s="7">
        <f t="shared" si="38"/>
        <v>157.64582238570677</v>
      </c>
      <c r="L602" s="7">
        <f t="shared" si="39"/>
        <v>156.35858234885339</v>
      </c>
    </row>
    <row r="603" spans="1:12" x14ac:dyDescent="0.3">
      <c r="A603" s="8"/>
      <c r="B603" s="8"/>
      <c r="C603" s="9" t="s">
        <v>475</v>
      </c>
      <c r="D603" s="9" t="s">
        <v>476</v>
      </c>
      <c r="E603" s="10">
        <v>4.49</v>
      </c>
      <c r="F603" s="10">
        <v>0</v>
      </c>
      <c r="G603" s="10">
        <v>0</v>
      </c>
      <c r="H603" s="10">
        <v>0</v>
      </c>
      <c r="I603" s="10">
        <f t="shared" si="36"/>
        <v>0</v>
      </c>
      <c r="J603" s="10" t="str">
        <f t="shared" si="37"/>
        <v>-</v>
      </c>
      <c r="K603" s="10">
        <f t="shared" si="38"/>
        <v>0</v>
      </c>
      <c r="L603" s="10" t="str">
        <f t="shared" si="39"/>
        <v>-</v>
      </c>
    </row>
    <row r="604" spans="1:12" x14ac:dyDescent="0.3">
      <c r="A604" s="8"/>
      <c r="B604" s="8"/>
      <c r="C604" s="9" t="s">
        <v>477</v>
      </c>
      <c r="D604" s="9" t="s">
        <v>478</v>
      </c>
      <c r="E604" s="10">
        <v>2.94</v>
      </c>
      <c r="F604" s="10">
        <v>0</v>
      </c>
      <c r="G604" s="10">
        <v>0</v>
      </c>
      <c r="H604" s="10">
        <v>0</v>
      </c>
      <c r="I604" s="10">
        <f t="shared" si="36"/>
        <v>0</v>
      </c>
      <c r="J604" s="10" t="str">
        <f t="shared" si="37"/>
        <v>-</v>
      </c>
      <c r="K604" s="10">
        <f t="shared" si="38"/>
        <v>0</v>
      </c>
      <c r="L604" s="10" t="str">
        <f t="shared" si="39"/>
        <v>-</v>
      </c>
    </row>
    <row r="605" spans="1:12" x14ac:dyDescent="0.3">
      <c r="A605" s="8"/>
      <c r="B605" s="8"/>
      <c r="C605" s="9" t="s">
        <v>479</v>
      </c>
      <c r="D605" s="9" t="s">
        <v>480</v>
      </c>
      <c r="E605" s="10">
        <v>6.62</v>
      </c>
      <c r="F605" s="10">
        <v>0</v>
      </c>
      <c r="G605" s="10">
        <v>0</v>
      </c>
      <c r="H605" s="10">
        <v>0</v>
      </c>
      <c r="I605" s="10">
        <f t="shared" si="36"/>
        <v>0</v>
      </c>
      <c r="J605" s="10" t="str">
        <f t="shared" si="37"/>
        <v>-</v>
      </c>
      <c r="K605" s="10">
        <f t="shared" si="38"/>
        <v>0</v>
      </c>
      <c r="L605" s="10" t="str">
        <f t="shared" si="39"/>
        <v>-</v>
      </c>
    </row>
    <row r="606" spans="1:12" x14ac:dyDescent="0.3">
      <c r="A606" s="8"/>
      <c r="B606" s="8"/>
      <c r="C606" s="9" t="s">
        <v>481</v>
      </c>
      <c r="D606" s="9" t="s">
        <v>482</v>
      </c>
      <c r="E606" s="10">
        <v>45.12</v>
      </c>
      <c r="F606" s="10">
        <v>0</v>
      </c>
      <c r="G606" s="10">
        <v>0</v>
      </c>
      <c r="H606" s="10">
        <v>0</v>
      </c>
      <c r="I606" s="10">
        <f t="shared" si="36"/>
        <v>0</v>
      </c>
      <c r="J606" s="10" t="str">
        <f t="shared" si="37"/>
        <v>-</v>
      </c>
      <c r="K606" s="10">
        <f t="shared" si="38"/>
        <v>0</v>
      </c>
      <c r="L606" s="10" t="str">
        <f t="shared" si="39"/>
        <v>-</v>
      </c>
    </row>
    <row r="607" spans="1:12" x14ac:dyDescent="0.3">
      <c r="A607" s="8"/>
      <c r="B607" s="8"/>
      <c r="C607" s="9" t="s">
        <v>483</v>
      </c>
      <c r="D607" s="9" t="s">
        <v>484</v>
      </c>
      <c r="E607" s="10">
        <v>6.7</v>
      </c>
      <c r="F607" s="10">
        <v>3.21</v>
      </c>
      <c r="G607" s="10">
        <v>0</v>
      </c>
      <c r="H607" s="10">
        <v>0</v>
      </c>
      <c r="I607" s="10">
        <f t="shared" si="36"/>
        <v>0</v>
      </c>
      <c r="J607" s="10">
        <f t="shared" si="37"/>
        <v>0</v>
      </c>
      <c r="K607" s="10">
        <f t="shared" si="38"/>
        <v>0</v>
      </c>
      <c r="L607" s="10">
        <f t="shared" si="39"/>
        <v>0</v>
      </c>
    </row>
    <row r="608" spans="1:12" x14ac:dyDescent="0.3">
      <c r="A608" s="8"/>
      <c r="B608" s="8"/>
      <c r="C608" s="9" t="s">
        <v>485</v>
      </c>
      <c r="D608" s="9" t="s">
        <v>486</v>
      </c>
      <c r="E608" s="10">
        <v>15.68</v>
      </c>
      <c r="F608" s="10">
        <v>48.3</v>
      </c>
      <c r="G608" s="10">
        <v>60</v>
      </c>
      <c r="H608" s="10">
        <v>60</v>
      </c>
      <c r="I608" s="10">
        <f t="shared" si="36"/>
        <v>382.65306122448976</v>
      </c>
      <c r="J608" s="10">
        <f t="shared" si="37"/>
        <v>124.22360248447207</v>
      </c>
      <c r="K608" s="10">
        <f t="shared" si="38"/>
        <v>382.65306122448976</v>
      </c>
      <c r="L608" s="10">
        <f t="shared" si="39"/>
        <v>124.22360248447207</v>
      </c>
    </row>
    <row r="609" spans="1:12" x14ac:dyDescent="0.3">
      <c r="A609" s="8"/>
      <c r="B609" s="8"/>
      <c r="C609" s="9" t="s">
        <v>487</v>
      </c>
      <c r="D609" s="9" t="s">
        <v>488</v>
      </c>
      <c r="E609" s="10">
        <v>9.35</v>
      </c>
      <c r="F609" s="10">
        <v>16.64</v>
      </c>
      <c r="G609" s="10">
        <v>20</v>
      </c>
      <c r="H609" s="10">
        <v>10</v>
      </c>
      <c r="I609" s="10">
        <f t="shared" si="36"/>
        <v>213.90374331550802</v>
      </c>
      <c r="J609" s="10">
        <f t="shared" si="37"/>
        <v>120.19230769230769</v>
      </c>
      <c r="K609" s="10">
        <f t="shared" si="38"/>
        <v>106.95187165775401</v>
      </c>
      <c r="L609" s="10">
        <f t="shared" si="39"/>
        <v>60.096153846153847</v>
      </c>
    </row>
    <row r="610" spans="1:12" x14ac:dyDescent="0.3">
      <c r="A610" s="8"/>
      <c r="B610" s="8"/>
      <c r="C610" s="9" t="s">
        <v>489</v>
      </c>
      <c r="D610" s="9" t="s">
        <v>490</v>
      </c>
      <c r="E610" s="10">
        <v>5.17</v>
      </c>
      <c r="F610" s="10">
        <v>8.27</v>
      </c>
      <c r="G610" s="10">
        <v>10</v>
      </c>
      <c r="H610" s="10">
        <v>5</v>
      </c>
      <c r="I610" s="10">
        <f t="shared" si="36"/>
        <v>193.42359767891685</v>
      </c>
      <c r="J610" s="10">
        <f t="shared" si="37"/>
        <v>120.91898428053204</v>
      </c>
      <c r="K610" s="10">
        <f t="shared" si="38"/>
        <v>96.711798839458424</v>
      </c>
      <c r="L610" s="10">
        <f t="shared" si="39"/>
        <v>60.459492140266022</v>
      </c>
    </row>
    <row r="611" spans="1:12" x14ac:dyDescent="0.3">
      <c r="A611" s="8"/>
      <c r="B611" s="8"/>
      <c r="C611" s="9" t="s">
        <v>491</v>
      </c>
      <c r="D611" s="9" t="s">
        <v>492</v>
      </c>
      <c r="E611" s="10">
        <v>11.14</v>
      </c>
      <c r="F611" s="10">
        <v>13.71</v>
      </c>
      <c r="G611" s="10">
        <v>20</v>
      </c>
      <c r="H611" s="10">
        <v>10</v>
      </c>
      <c r="I611" s="10">
        <f t="shared" si="36"/>
        <v>179.53321364452424</v>
      </c>
      <c r="J611" s="10">
        <f t="shared" si="37"/>
        <v>145.87892049598833</v>
      </c>
      <c r="K611" s="10">
        <f t="shared" si="38"/>
        <v>89.766606822262119</v>
      </c>
      <c r="L611" s="10">
        <f t="shared" si="39"/>
        <v>72.939460247994163</v>
      </c>
    </row>
    <row r="612" spans="1:12" x14ac:dyDescent="0.3">
      <c r="A612" s="8"/>
      <c r="B612" s="8"/>
      <c r="C612" s="9" t="s">
        <v>493</v>
      </c>
      <c r="D612" s="9" t="s">
        <v>494</v>
      </c>
      <c r="E612" s="10">
        <v>6.97</v>
      </c>
      <c r="F612" s="10">
        <v>15.14</v>
      </c>
      <c r="G612" s="10">
        <v>60</v>
      </c>
      <c r="H612" s="10">
        <v>60</v>
      </c>
      <c r="I612" s="10">
        <f t="shared" si="36"/>
        <v>860.83213773314219</v>
      </c>
      <c r="J612" s="10">
        <f t="shared" si="37"/>
        <v>396.3011889035667</v>
      </c>
      <c r="K612" s="10">
        <f t="shared" si="38"/>
        <v>860.83213773314219</v>
      </c>
      <c r="L612" s="10">
        <f t="shared" si="39"/>
        <v>396.3011889035667</v>
      </c>
    </row>
    <row r="613" spans="1:12" x14ac:dyDescent="0.3">
      <c r="A613" s="8"/>
      <c r="B613" s="8"/>
      <c r="C613" s="9" t="s">
        <v>495</v>
      </c>
      <c r="D613" s="9" t="s">
        <v>496</v>
      </c>
      <c r="E613" s="10">
        <v>0</v>
      </c>
      <c r="F613" s="10">
        <v>6.74</v>
      </c>
      <c r="G613" s="10">
        <v>20</v>
      </c>
      <c r="H613" s="10">
        <v>20</v>
      </c>
      <c r="I613" s="10" t="str">
        <f t="shared" si="36"/>
        <v>-</v>
      </c>
      <c r="J613" s="10">
        <f t="shared" si="37"/>
        <v>296.73590504451039</v>
      </c>
      <c r="K613" s="10" t="str">
        <f t="shared" si="38"/>
        <v>-</v>
      </c>
      <c r="L613" s="10">
        <f t="shared" si="39"/>
        <v>296.73590504451039</v>
      </c>
    </row>
    <row r="614" spans="1:12" x14ac:dyDescent="0.3">
      <c r="A614" s="8"/>
      <c r="B614" s="8"/>
      <c r="C614" s="9" t="s">
        <v>497</v>
      </c>
      <c r="D614" s="9" t="s">
        <v>498</v>
      </c>
      <c r="E614" s="10">
        <v>0</v>
      </c>
      <c r="F614" s="10">
        <v>3.11</v>
      </c>
      <c r="G614" s="10">
        <v>20</v>
      </c>
      <c r="H614" s="10">
        <v>15</v>
      </c>
      <c r="I614" s="10" t="str">
        <f t="shared" si="36"/>
        <v>-</v>
      </c>
      <c r="J614" s="10">
        <f t="shared" si="37"/>
        <v>643.08681672025727</v>
      </c>
      <c r="K614" s="10" t="str">
        <f t="shared" si="38"/>
        <v>-</v>
      </c>
      <c r="L614" s="10">
        <f t="shared" si="39"/>
        <v>482.3151125401929</v>
      </c>
    </row>
    <row r="615" spans="1:12" x14ac:dyDescent="0.3">
      <c r="A615" s="5"/>
      <c r="B615" s="6" t="s">
        <v>112</v>
      </c>
      <c r="C615" s="5"/>
      <c r="D615" s="6" t="s">
        <v>113</v>
      </c>
      <c r="E615" s="7">
        <f>+E616+E617+E618+E619+E620+E621+E622+E623+E624+E625+E626+E627</f>
        <v>110.97</v>
      </c>
      <c r="F615" s="7">
        <f>+F616+F617+F618+F619+F620+F621+F622+F623+F624+F625+F626+F627</f>
        <v>135.38</v>
      </c>
      <c r="G615" s="7">
        <f>+G616+G617+G618+G619+G620+G621+G622+G623+G624+G625+G626+G627</f>
        <v>350</v>
      </c>
      <c r="H615" s="7">
        <f>+H616+H617+H618+H619+H620+H621+H622+H623+H624+H625+H626+H627</f>
        <v>265</v>
      </c>
      <c r="I615" s="7">
        <f t="shared" si="36"/>
        <v>315.40055870956115</v>
      </c>
      <c r="J615" s="7">
        <f t="shared" si="37"/>
        <v>258.53154084798342</v>
      </c>
      <c r="K615" s="7">
        <f t="shared" si="38"/>
        <v>238.80328016581055</v>
      </c>
      <c r="L615" s="7">
        <f t="shared" si="39"/>
        <v>195.74530949918747</v>
      </c>
    </row>
    <row r="616" spans="1:12" x14ac:dyDescent="0.3">
      <c r="A616" s="8"/>
      <c r="B616" s="8"/>
      <c r="C616" s="9" t="s">
        <v>475</v>
      </c>
      <c r="D616" s="9" t="s">
        <v>476</v>
      </c>
      <c r="E616" s="10">
        <v>2.91</v>
      </c>
      <c r="F616" s="10">
        <v>0</v>
      </c>
      <c r="G616" s="10">
        <v>0</v>
      </c>
      <c r="H616" s="10">
        <v>0</v>
      </c>
      <c r="I616" s="10">
        <f t="shared" si="36"/>
        <v>0</v>
      </c>
      <c r="J616" s="10" t="str">
        <f t="shared" si="37"/>
        <v>-</v>
      </c>
      <c r="K616" s="10">
        <f t="shared" si="38"/>
        <v>0</v>
      </c>
      <c r="L616" s="10" t="str">
        <f t="shared" si="39"/>
        <v>-</v>
      </c>
    </row>
    <row r="617" spans="1:12" x14ac:dyDescent="0.3">
      <c r="A617" s="8"/>
      <c r="B617" s="8"/>
      <c r="C617" s="9" t="s">
        <v>477</v>
      </c>
      <c r="D617" s="9" t="s">
        <v>478</v>
      </c>
      <c r="E617" s="10">
        <v>1.75</v>
      </c>
      <c r="F617" s="10">
        <v>0</v>
      </c>
      <c r="G617" s="10">
        <v>0</v>
      </c>
      <c r="H617" s="10">
        <v>0</v>
      </c>
      <c r="I617" s="10">
        <f t="shared" si="36"/>
        <v>0</v>
      </c>
      <c r="J617" s="10" t="str">
        <f t="shared" si="37"/>
        <v>-</v>
      </c>
      <c r="K617" s="10">
        <f t="shared" si="38"/>
        <v>0</v>
      </c>
      <c r="L617" s="10" t="str">
        <f t="shared" si="39"/>
        <v>-</v>
      </c>
    </row>
    <row r="618" spans="1:12" x14ac:dyDescent="0.3">
      <c r="A618" s="8"/>
      <c r="B618" s="8"/>
      <c r="C618" s="9" t="s">
        <v>479</v>
      </c>
      <c r="D618" s="9" t="s">
        <v>480</v>
      </c>
      <c r="E618" s="10">
        <v>11</v>
      </c>
      <c r="F618" s="10">
        <v>0</v>
      </c>
      <c r="G618" s="10">
        <v>0</v>
      </c>
      <c r="H618" s="10">
        <v>0</v>
      </c>
      <c r="I618" s="10">
        <f t="shared" si="36"/>
        <v>0</v>
      </c>
      <c r="J618" s="10" t="str">
        <f t="shared" si="37"/>
        <v>-</v>
      </c>
      <c r="K618" s="10">
        <f t="shared" si="38"/>
        <v>0</v>
      </c>
      <c r="L618" s="10" t="str">
        <f t="shared" si="39"/>
        <v>-</v>
      </c>
    </row>
    <row r="619" spans="1:12" x14ac:dyDescent="0.3">
      <c r="A619" s="8"/>
      <c r="B619" s="8"/>
      <c r="C619" s="9" t="s">
        <v>481</v>
      </c>
      <c r="D619" s="9" t="s">
        <v>482</v>
      </c>
      <c r="E619" s="10">
        <v>15.06</v>
      </c>
      <c r="F619" s="10">
        <v>0</v>
      </c>
      <c r="G619" s="10">
        <v>0</v>
      </c>
      <c r="H619" s="10">
        <v>0</v>
      </c>
      <c r="I619" s="10">
        <f t="shared" si="36"/>
        <v>0</v>
      </c>
      <c r="J619" s="10" t="str">
        <f t="shared" si="37"/>
        <v>-</v>
      </c>
      <c r="K619" s="10">
        <f t="shared" si="38"/>
        <v>0</v>
      </c>
      <c r="L619" s="10" t="str">
        <f t="shared" si="39"/>
        <v>-</v>
      </c>
    </row>
    <row r="620" spans="1:12" x14ac:dyDescent="0.3">
      <c r="A620" s="8"/>
      <c r="B620" s="8"/>
      <c r="C620" s="9" t="s">
        <v>483</v>
      </c>
      <c r="D620" s="9" t="s">
        <v>484</v>
      </c>
      <c r="E620" s="10">
        <v>11.22</v>
      </c>
      <c r="F620" s="10">
        <v>5.36</v>
      </c>
      <c r="G620" s="10">
        <v>0</v>
      </c>
      <c r="H620" s="10">
        <v>0</v>
      </c>
      <c r="I620" s="10">
        <f t="shared" si="36"/>
        <v>0</v>
      </c>
      <c r="J620" s="10">
        <f t="shared" si="37"/>
        <v>0</v>
      </c>
      <c r="K620" s="10">
        <f t="shared" si="38"/>
        <v>0</v>
      </c>
      <c r="L620" s="10">
        <f t="shared" si="39"/>
        <v>0</v>
      </c>
    </row>
    <row r="621" spans="1:12" x14ac:dyDescent="0.3">
      <c r="A621" s="8"/>
      <c r="B621" s="8"/>
      <c r="C621" s="9" t="s">
        <v>485</v>
      </c>
      <c r="D621" s="9" t="s">
        <v>486</v>
      </c>
      <c r="E621" s="10">
        <v>14.57</v>
      </c>
      <c r="F621" s="10">
        <v>24.07</v>
      </c>
      <c r="G621" s="10">
        <v>50</v>
      </c>
      <c r="H621" s="10">
        <v>50</v>
      </c>
      <c r="I621" s="10">
        <f t="shared" si="36"/>
        <v>343.17089910775564</v>
      </c>
      <c r="J621" s="10">
        <f t="shared" si="37"/>
        <v>207.72746157041962</v>
      </c>
      <c r="K621" s="10">
        <f t="shared" si="38"/>
        <v>343.17089910775564</v>
      </c>
      <c r="L621" s="10">
        <f t="shared" si="39"/>
        <v>207.72746157041962</v>
      </c>
    </row>
    <row r="622" spans="1:12" x14ac:dyDescent="0.3">
      <c r="A622" s="8"/>
      <c r="B622" s="8"/>
      <c r="C622" s="9" t="s">
        <v>487</v>
      </c>
      <c r="D622" s="9" t="s">
        <v>488</v>
      </c>
      <c r="E622" s="10">
        <v>15.61</v>
      </c>
      <c r="F622" s="10">
        <v>27.69</v>
      </c>
      <c r="G622" s="10">
        <v>50</v>
      </c>
      <c r="H622" s="10">
        <v>10</v>
      </c>
      <c r="I622" s="10">
        <f t="shared" si="36"/>
        <v>320.30749519538756</v>
      </c>
      <c r="J622" s="10">
        <f t="shared" si="37"/>
        <v>180.57060310581437</v>
      </c>
      <c r="K622" s="10">
        <f t="shared" si="38"/>
        <v>64.061499039077518</v>
      </c>
      <c r="L622" s="10">
        <f t="shared" si="39"/>
        <v>36.114120621162868</v>
      </c>
    </row>
    <row r="623" spans="1:12" x14ac:dyDescent="0.3">
      <c r="A623" s="8"/>
      <c r="B623" s="8"/>
      <c r="C623" s="9" t="s">
        <v>489</v>
      </c>
      <c r="D623" s="9" t="s">
        <v>490</v>
      </c>
      <c r="E623" s="10">
        <v>8.6199999999999992</v>
      </c>
      <c r="F623" s="10">
        <v>13.76</v>
      </c>
      <c r="G623" s="10">
        <v>20</v>
      </c>
      <c r="H623" s="10">
        <v>5</v>
      </c>
      <c r="I623" s="10">
        <f t="shared" si="36"/>
        <v>232.01856148491879</v>
      </c>
      <c r="J623" s="10">
        <f t="shared" si="37"/>
        <v>145.3488372093023</v>
      </c>
      <c r="K623" s="10">
        <f t="shared" si="38"/>
        <v>58.004640371229698</v>
      </c>
      <c r="L623" s="10">
        <f t="shared" si="39"/>
        <v>36.337209302325576</v>
      </c>
    </row>
    <row r="624" spans="1:12" x14ac:dyDescent="0.3">
      <c r="A624" s="8"/>
      <c r="B624" s="8"/>
      <c r="C624" s="9" t="s">
        <v>491</v>
      </c>
      <c r="D624" s="9" t="s">
        <v>492</v>
      </c>
      <c r="E624" s="10">
        <v>18.57</v>
      </c>
      <c r="F624" s="10">
        <v>22.79</v>
      </c>
      <c r="G624" s="10">
        <v>30</v>
      </c>
      <c r="H624" s="10">
        <v>10</v>
      </c>
      <c r="I624" s="10">
        <f t="shared" si="36"/>
        <v>161.55088852988689</v>
      </c>
      <c r="J624" s="10">
        <f t="shared" si="37"/>
        <v>131.63668275559456</v>
      </c>
      <c r="K624" s="10">
        <f t="shared" si="38"/>
        <v>53.850296176628973</v>
      </c>
      <c r="L624" s="10">
        <f t="shared" si="39"/>
        <v>43.87889425186485</v>
      </c>
    </row>
    <row r="625" spans="1:12" x14ac:dyDescent="0.3">
      <c r="A625" s="8"/>
      <c r="B625" s="8"/>
      <c r="C625" s="9" t="s">
        <v>493</v>
      </c>
      <c r="D625" s="9" t="s">
        <v>494</v>
      </c>
      <c r="E625" s="10">
        <v>11.66</v>
      </c>
      <c r="F625" s="10">
        <v>25.25</v>
      </c>
      <c r="G625" s="10">
        <v>140</v>
      </c>
      <c r="H625" s="10">
        <v>140</v>
      </c>
      <c r="I625" s="10">
        <f t="shared" si="36"/>
        <v>1200.6861063464837</v>
      </c>
      <c r="J625" s="10">
        <f t="shared" si="37"/>
        <v>554.45544554455444</v>
      </c>
      <c r="K625" s="10">
        <f t="shared" si="38"/>
        <v>1200.6861063464837</v>
      </c>
      <c r="L625" s="10">
        <f t="shared" si="39"/>
        <v>554.45544554455444</v>
      </c>
    </row>
    <row r="626" spans="1:12" x14ac:dyDescent="0.3">
      <c r="A626" s="8"/>
      <c r="B626" s="8"/>
      <c r="C626" s="9" t="s">
        <v>495</v>
      </c>
      <c r="D626" s="9" t="s">
        <v>496</v>
      </c>
      <c r="E626" s="10">
        <v>0</v>
      </c>
      <c r="F626" s="10">
        <v>11.26</v>
      </c>
      <c r="G626" s="10">
        <v>20</v>
      </c>
      <c r="H626" s="10">
        <v>20</v>
      </c>
      <c r="I626" s="10" t="str">
        <f t="shared" si="36"/>
        <v>-</v>
      </c>
      <c r="J626" s="10">
        <f t="shared" si="37"/>
        <v>177.61989342806396</v>
      </c>
      <c r="K626" s="10" t="str">
        <f t="shared" si="38"/>
        <v>-</v>
      </c>
      <c r="L626" s="10">
        <f t="shared" si="39"/>
        <v>177.61989342806396</v>
      </c>
    </row>
    <row r="627" spans="1:12" x14ac:dyDescent="0.3">
      <c r="A627" s="8"/>
      <c r="B627" s="8"/>
      <c r="C627" s="9" t="s">
        <v>497</v>
      </c>
      <c r="D627" s="9" t="s">
        <v>498</v>
      </c>
      <c r="E627" s="10">
        <v>0</v>
      </c>
      <c r="F627" s="10">
        <v>5.2</v>
      </c>
      <c r="G627" s="10">
        <v>40</v>
      </c>
      <c r="H627" s="10">
        <v>30</v>
      </c>
      <c r="I627" s="10" t="str">
        <f t="shared" si="36"/>
        <v>-</v>
      </c>
      <c r="J627" s="10">
        <f t="shared" si="37"/>
        <v>769.23076923076917</v>
      </c>
      <c r="K627" s="10" t="str">
        <f t="shared" si="38"/>
        <v>-</v>
      </c>
      <c r="L627" s="10">
        <f t="shared" si="39"/>
        <v>576.92307692307691</v>
      </c>
    </row>
    <row r="628" spans="1:12" x14ac:dyDescent="0.3">
      <c r="A628" s="5"/>
      <c r="B628" s="6" t="s">
        <v>114</v>
      </c>
      <c r="C628" s="5"/>
      <c r="D628" s="6" t="s">
        <v>115</v>
      </c>
      <c r="E628" s="7">
        <f>+E629+E630+E631+E632+E633+E634+E635+E636</f>
        <v>364.53000000000003</v>
      </c>
      <c r="F628" s="7">
        <f>+F629+F630+F631+F632+F633+F634+F635+F636</f>
        <v>469.04</v>
      </c>
      <c r="G628" s="7">
        <f>+G629+G630+G631+G632+G633+G634+G635+G636</f>
        <v>3110</v>
      </c>
      <c r="H628" s="7">
        <f>+H629+H630+H631+H632+H633+H634+H635+H636</f>
        <v>2050</v>
      </c>
      <c r="I628" s="7">
        <f t="shared" si="36"/>
        <v>853.15337557951329</v>
      </c>
      <c r="J628" s="7">
        <f t="shared" si="37"/>
        <v>663.0564557393825</v>
      </c>
      <c r="K628" s="7">
        <f t="shared" si="38"/>
        <v>562.36798068746054</v>
      </c>
      <c r="L628" s="7">
        <f t="shared" si="39"/>
        <v>437.06293706293707</v>
      </c>
    </row>
    <row r="629" spans="1:12" x14ac:dyDescent="0.3">
      <c r="A629" s="8"/>
      <c r="B629" s="8"/>
      <c r="C629" s="9" t="s">
        <v>481</v>
      </c>
      <c r="D629" s="9" t="s">
        <v>482</v>
      </c>
      <c r="E629" s="10">
        <v>329.41</v>
      </c>
      <c r="F629" s="10">
        <v>0</v>
      </c>
      <c r="G629" s="10">
        <v>0</v>
      </c>
      <c r="H629" s="10">
        <v>0</v>
      </c>
      <c r="I629" s="10">
        <f t="shared" si="36"/>
        <v>0</v>
      </c>
      <c r="J629" s="10" t="str">
        <f t="shared" si="37"/>
        <v>-</v>
      </c>
      <c r="K629" s="10">
        <f t="shared" si="38"/>
        <v>0</v>
      </c>
      <c r="L629" s="10" t="str">
        <f t="shared" si="39"/>
        <v>-</v>
      </c>
    </row>
    <row r="630" spans="1:12" x14ac:dyDescent="0.3">
      <c r="A630" s="8"/>
      <c r="B630" s="8"/>
      <c r="C630" s="9" t="s">
        <v>485</v>
      </c>
      <c r="D630" s="9" t="s">
        <v>486</v>
      </c>
      <c r="E630" s="10">
        <v>35.119999999999997</v>
      </c>
      <c r="F630" s="10">
        <v>102.3</v>
      </c>
      <c r="G630" s="10">
        <v>500</v>
      </c>
      <c r="H630" s="10">
        <v>500</v>
      </c>
      <c r="I630" s="10">
        <f t="shared" si="36"/>
        <v>1423.6902050113895</v>
      </c>
      <c r="J630" s="10">
        <f t="shared" si="37"/>
        <v>488.7585532746823</v>
      </c>
      <c r="K630" s="10">
        <f t="shared" si="38"/>
        <v>1423.6902050113895</v>
      </c>
      <c r="L630" s="10">
        <f t="shared" si="39"/>
        <v>488.7585532746823</v>
      </c>
    </row>
    <row r="631" spans="1:12" x14ac:dyDescent="0.3">
      <c r="A631" s="8"/>
      <c r="B631" s="8"/>
      <c r="C631" s="9" t="s">
        <v>487</v>
      </c>
      <c r="D631" s="9" t="s">
        <v>488</v>
      </c>
      <c r="E631" s="10">
        <v>0</v>
      </c>
      <c r="F631" s="10">
        <v>77.260000000000005</v>
      </c>
      <c r="G631" s="10">
        <v>500</v>
      </c>
      <c r="H631" s="10">
        <v>120</v>
      </c>
      <c r="I631" s="10" t="str">
        <f t="shared" si="36"/>
        <v>-</v>
      </c>
      <c r="J631" s="10">
        <f t="shared" si="37"/>
        <v>647.16541548019666</v>
      </c>
      <c r="K631" s="10" t="str">
        <f t="shared" si="38"/>
        <v>-</v>
      </c>
      <c r="L631" s="10">
        <f t="shared" si="39"/>
        <v>155.31969971524722</v>
      </c>
    </row>
    <row r="632" spans="1:12" x14ac:dyDescent="0.3">
      <c r="A632" s="8"/>
      <c r="B632" s="8"/>
      <c r="C632" s="9" t="s">
        <v>489</v>
      </c>
      <c r="D632" s="9" t="s">
        <v>490</v>
      </c>
      <c r="E632" s="10">
        <v>0</v>
      </c>
      <c r="F632" s="10">
        <v>37.880000000000003</v>
      </c>
      <c r="G632" s="10">
        <v>160</v>
      </c>
      <c r="H632" s="10">
        <v>60</v>
      </c>
      <c r="I632" s="10" t="str">
        <f t="shared" si="36"/>
        <v>-</v>
      </c>
      <c r="J632" s="10">
        <f t="shared" si="37"/>
        <v>422.38648363252372</v>
      </c>
      <c r="K632" s="10" t="str">
        <f t="shared" si="38"/>
        <v>-</v>
      </c>
      <c r="L632" s="10">
        <f t="shared" si="39"/>
        <v>158.39493136219639</v>
      </c>
    </row>
    <row r="633" spans="1:12" x14ac:dyDescent="0.3">
      <c r="A633" s="8"/>
      <c r="B633" s="8"/>
      <c r="C633" s="9" t="s">
        <v>491</v>
      </c>
      <c r="D633" s="9" t="s">
        <v>492</v>
      </c>
      <c r="E633" s="10">
        <v>0</v>
      </c>
      <c r="F633" s="10">
        <v>68.52</v>
      </c>
      <c r="G633" s="10">
        <v>500</v>
      </c>
      <c r="H633" s="10">
        <v>120</v>
      </c>
      <c r="I633" s="10" t="str">
        <f t="shared" si="36"/>
        <v>-</v>
      </c>
      <c r="J633" s="10">
        <f t="shared" si="37"/>
        <v>729.71395213076482</v>
      </c>
      <c r="K633" s="10" t="str">
        <f t="shared" si="38"/>
        <v>-</v>
      </c>
      <c r="L633" s="10">
        <f t="shared" si="39"/>
        <v>175.13134851138355</v>
      </c>
    </row>
    <row r="634" spans="1:12" x14ac:dyDescent="0.3">
      <c r="A634" s="8"/>
      <c r="B634" s="8"/>
      <c r="C634" s="9" t="s">
        <v>493</v>
      </c>
      <c r="D634" s="9" t="s">
        <v>494</v>
      </c>
      <c r="E634" s="10">
        <v>0</v>
      </c>
      <c r="F634" s="10">
        <v>82.68</v>
      </c>
      <c r="G634" s="10">
        <v>700</v>
      </c>
      <c r="H634" s="10">
        <v>700</v>
      </c>
      <c r="I634" s="10" t="str">
        <f t="shared" si="36"/>
        <v>-</v>
      </c>
      <c r="J634" s="10">
        <f t="shared" si="37"/>
        <v>846.63763909046918</v>
      </c>
      <c r="K634" s="10" t="str">
        <f t="shared" si="38"/>
        <v>-</v>
      </c>
      <c r="L634" s="10">
        <f t="shared" si="39"/>
        <v>846.63763909046918</v>
      </c>
    </row>
    <row r="635" spans="1:12" x14ac:dyDescent="0.3">
      <c r="A635" s="8"/>
      <c r="B635" s="8"/>
      <c r="C635" s="9" t="s">
        <v>495</v>
      </c>
      <c r="D635" s="9" t="s">
        <v>496</v>
      </c>
      <c r="E635" s="10">
        <v>0</v>
      </c>
      <c r="F635" s="10">
        <v>38.6</v>
      </c>
      <c r="G635" s="10">
        <v>300</v>
      </c>
      <c r="H635" s="10">
        <v>200</v>
      </c>
      <c r="I635" s="10" t="str">
        <f t="shared" si="36"/>
        <v>-</v>
      </c>
      <c r="J635" s="10">
        <f t="shared" si="37"/>
        <v>777.20207253886008</v>
      </c>
      <c r="K635" s="10" t="str">
        <f t="shared" si="38"/>
        <v>-</v>
      </c>
      <c r="L635" s="10">
        <f t="shared" si="39"/>
        <v>518.13471502590676</v>
      </c>
    </row>
    <row r="636" spans="1:12" x14ac:dyDescent="0.3">
      <c r="A636" s="8"/>
      <c r="B636" s="8"/>
      <c r="C636" s="9" t="s">
        <v>497</v>
      </c>
      <c r="D636" s="9" t="s">
        <v>498</v>
      </c>
      <c r="E636" s="10">
        <v>0</v>
      </c>
      <c r="F636" s="10">
        <v>61.8</v>
      </c>
      <c r="G636" s="10">
        <v>450</v>
      </c>
      <c r="H636" s="10">
        <v>350</v>
      </c>
      <c r="I636" s="10" t="str">
        <f t="shared" si="36"/>
        <v>-</v>
      </c>
      <c r="J636" s="10">
        <f t="shared" si="37"/>
        <v>728.15533980582529</v>
      </c>
      <c r="K636" s="10" t="str">
        <f t="shared" si="38"/>
        <v>-</v>
      </c>
      <c r="L636" s="10">
        <f t="shared" si="39"/>
        <v>566.34304207119749</v>
      </c>
    </row>
    <row r="637" spans="1:12" x14ac:dyDescent="0.3">
      <c r="A637" s="5"/>
      <c r="B637" s="6" t="s">
        <v>10</v>
      </c>
      <c r="C637" s="5"/>
      <c r="D637" s="6" t="s">
        <v>11</v>
      </c>
      <c r="E637" s="7">
        <f>+E638+E639+E640+E641+E642+E643+E644+E645+E646+E647+E648+E649+E650+E651+E652+E653+E654+E655+E656+E657+E658+E659+E660+E661+E662+E663</f>
        <v>346604.62</v>
      </c>
      <c r="F637" s="7">
        <f>+F638+F639+F640+F641+F642+F643+F644+F645+F646+F647+F648+F649+F650+F651+F652+F653+F654+F655+F656+F657+F658+F659+F660+F661+F662+F663</f>
        <v>230646.75999999998</v>
      </c>
      <c r="G637" s="7">
        <f>+G638+G639+G640+G641+G642+G643+G644+G645+G646+G647+G648+G649+G650+G651+G652+G653+G654+G655+G656+G657+G658+G659+G660+G661+G662+G663</f>
        <v>261033.55</v>
      </c>
      <c r="H637" s="7">
        <f>+H638+H639+H640+H641+H642+H643+H644+H645+H646+H647+H648+H649+H650+H651+H652+H653+H654+H655+H656+H657+H658+H659+H660+H661+H662+H663</f>
        <v>263387.09999999998</v>
      </c>
      <c r="I637" s="7">
        <f t="shared" si="36"/>
        <v>75.311618754533626</v>
      </c>
      <c r="J637" s="7">
        <f t="shared" si="37"/>
        <v>113.17460084850097</v>
      </c>
      <c r="K637" s="7">
        <f t="shared" si="38"/>
        <v>75.990648941724999</v>
      </c>
      <c r="L637" s="7">
        <f t="shared" si="39"/>
        <v>114.19501405525922</v>
      </c>
    </row>
    <row r="638" spans="1:12" x14ac:dyDescent="0.3">
      <c r="A638" s="8"/>
      <c r="B638" s="8"/>
      <c r="C638" s="9" t="s">
        <v>499</v>
      </c>
      <c r="D638" s="9" t="s">
        <v>500</v>
      </c>
      <c r="E638" s="10">
        <v>3046.05</v>
      </c>
      <c r="F638" s="10">
        <v>0</v>
      </c>
      <c r="G638" s="10">
        <v>0</v>
      </c>
      <c r="H638" s="10">
        <v>0</v>
      </c>
      <c r="I638" s="10">
        <f t="shared" si="36"/>
        <v>0</v>
      </c>
      <c r="J638" s="10" t="str">
        <f t="shared" si="37"/>
        <v>-</v>
      </c>
      <c r="K638" s="10">
        <f t="shared" si="38"/>
        <v>0</v>
      </c>
      <c r="L638" s="10" t="str">
        <f t="shared" si="39"/>
        <v>-</v>
      </c>
    </row>
    <row r="639" spans="1:12" x14ac:dyDescent="0.3">
      <c r="A639" s="8"/>
      <c r="B639" s="8"/>
      <c r="C639" s="9" t="s">
        <v>501</v>
      </c>
      <c r="D639" s="9" t="s">
        <v>502</v>
      </c>
      <c r="E639" s="10">
        <v>2350</v>
      </c>
      <c r="F639" s="10">
        <v>0</v>
      </c>
      <c r="G639" s="10">
        <v>0</v>
      </c>
      <c r="H639" s="10">
        <v>0</v>
      </c>
      <c r="I639" s="10">
        <f t="shared" si="36"/>
        <v>0</v>
      </c>
      <c r="J639" s="10" t="str">
        <f t="shared" si="37"/>
        <v>-</v>
      </c>
      <c r="K639" s="10">
        <f t="shared" si="38"/>
        <v>0</v>
      </c>
      <c r="L639" s="10" t="str">
        <f t="shared" si="39"/>
        <v>-</v>
      </c>
    </row>
    <row r="640" spans="1:12" x14ac:dyDescent="0.3">
      <c r="A640" s="8"/>
      <c r="B640" s="8"/>
      <c r="C640" s="9" t="s">
        <v>503</v>
      </c>
      <c r="D640" s="9" t="s">
        <v>504</v>
      </c>
      <c r="E640" s="10">
        <v>1281</v>
      </c>
      <c r="F640" s="10">
        <v>0</v>
      </c>
      <c r="G640" s="10">
        <v>0</v>
      </c>
      <c r="H640" s="10">
        <v>0</v>
      </c>
      <c r="I640" s="10">
        <f t="shared" si="36"/>
        <v>0</v>
      </c>
      <c r="J640" s="10" t="str">
        <f t="shared" si="37"/>
        <v>-</v>
      </c>
      <c r="K640" s="10">
        <f t="shared" si="38"/>
        <v>0</v>
      </c>
      <c r="L640" s="10" t="str">
        <f t="shared" si="39"/>
        <v>-</v>
      </c>
    </row>
    <row r="641" spans="1:12" x14ac:dyDescent="0.3">
      <c r="A641" s="8"/>
      <c r="B641" s="8"/>
      <c r="C641" s="9" t="s">
        <v>505</v>
      </c>
      <c r="D641" s="9" t="s">
        <v>506</v>
      </c>
      <c r="E641" s="10">
        <v>2440</v>
      </c>
      <c r="F641" s="10">
        <v>0</v>
      </c>
      <c r="G641" s="10">
        <v>0</v>
      </c>
      <c r="H641" s="10">
        <v>0</v>
      </c>
      <c r="I641" s="10">
        <f t="shared" si="36"/>
        <v>0</v>
      </c>
      <c r="J641" s="10" t="str">
        <f t="shared" si="37"/>
        <v>-</v>
      </c>
      <c r="K641" s="10">
        <f t="shared" si="38"/>
        <v>0</v>
      </c>
      <c r="L641" s="10" t="str">
        <f t="shared" si="39"/>
        <v>-</v>
      </c>
    </row>
    <row r="642" spans="1:12" x14ac:dyDescent="0.3">
      <c r="A642" s="8"/>
      <c r="B642" s="8"/>
      <c r="C642" s="9" t="s">
        <v>507</v>
      </c>
      <c r="D642" s="9" t="s">
        <v>508</v>
      </c>
      <c r="E642" s="10">
        <v>0</v>
      </c>
      <c r="F642" s="10">
        <v>0</v>
      </c>
      <c r="G642" s="10">
        <v>18350</v>
      </c>
      <c r="H642" s="10">
        <v>18350</v>
      </c>
      <c r="I642" s="10" t="str">
        <f t="shared" si="36"/>
        <v>-</v>
      </c>
      <c r="J642" s="10" t="str">
        <f t="shared" si="37"/>
        <v>-</v>
      </c>
      <c r="K642" s="10" t="str">
        <f t="shared" si="38"/>
        <v>-</v>
      </c>
      <c r="L642" s="10" t="str">
        <f t="shared" si="39"/>
        <v>-</v>
      </c>
    </row>
    <row r="643" spans="1:12" x14ac:dyDescent="0.3">
      <c r="A643" s="8"/>
      <c r="B643" s="8"/>
      <c r="C643" s="9" t="s">
        <v>509</v>
      </c>
      <c r="D643" s="9" t="s">
        <v>510</v>
      </c>
      <c r="E643" s="10">
        <v>12287.97</v>
      </c>
      <c r="F643" s="10">
        <v>0</v>
      </c>
      <c r="G643" s="10">
        <v>0</v>
      </c>
      <c r="H643" s="10">
        <v>0</v>
      </c>
      <c r="I643" s="10">
        <f t="shared" ref="I643:I706" si="40">IF(E643&lt;&gt;0,G643/E643*100,"-")</f>
        <v>0</v>
      </c>
      <c r="J643" s="10" t="str">
        <f t="shared" ref="J643:J706" si="41">IF(F643&lt;&gt;0,G643/F643*100,"-")</f>
        <v>-</v>
      </c>
      <c r="K643" s="10">
        <f t="shared" ref="K643:K706" si="42">IF(E643&lt;&gt;0,H643/E643*100,"-")</f>
        <v>0</v>
      </c>
      <c r="L643" s="10" t="str">
        <f t="shared" ref="L643:L706" si="43">IF(F643&lt;&gt;0,H643/F643*100,"-")</f>
        <v>-</v>
      </c>
    </row>
    <row r="644" spans="1:12" x14ac:dyDescent="0.3">
      <c r="A644" s="8"/>
      <c r="B644" s="8"/>
      <c r="C644" s="9" t="s">
        <v>511</v>
      </c>
      <c r="D644" s="9" t="s">
        <v>512</v>
      </c>
      <c r="E644" s="10">
        <v>2812.1</v>
      </c>
      <c r="F644" s="10">
        <v>28474.68</v>
      </c>
      <c r="G644" s="10">
        <v>10000</v>
      </c>
      <c r="H644" s="10">
        <v>10000</v>
      </c>
      <c r="I644" s="10">
        <f t="shared" si="40"/>
        <v>355.60613064969237</v>
      </c>
      <c r="J644" s="10">
        <f t="shared" si="41"/>
        <v>35.118919685840197</v>
      </c>
      <c r="K644" s="10">
        <f t="shared" si="42"/>
        <v>355.60613064969237</v>
      </c>
      <c r="L644" s="10">
        <f t="shared" si="43"/>
        <v>35.118919685840197</v>
      </c>
    </row>
    <row r="645" spans="1:12" x14ac:dyDescent="0.3">
      <c r="A645" s="8"/>
      <c r="B645" s="8"/>
      <c r="C645" s="9" t="s">
        <v>513</v>
      </c>
      <c r="D645" s="9" t="s">
        <v>514</v>
      </c>
      <c r="E645" s="10">
        <v>0</v>
      </c>
      <c r="F645" s="10">
        <v>0</v>
      </c>
      <c r="G645" s="10">
        <v>0</v>
      </c>
      <c r="H645" s="10">
        <v>0</v>
      </c>
      <c r="I645" s="10" t="str">
        <f t="shared" si="40"/>
        <v>-</v>
      </c>
      <c r="J645" s="10" t="str">
        <f t="shared" si="41"/>
        <v>-</v>
      </c>
      <c r="K645" s="10" t="str">
        <f t="shared" si="42"/>
        <v>-</v>
      </c>
      <c r="L645" s="10" t="str">
        <f t="shared" si="43"/>
        <v>-</v>
      </c>
    </row>
    <row r="646" spans="1:12" x14ac:dyDescent="0.3">
      <c r="A646" s="8"/>
      <c r="B646" s="8"/>
      <c r="C646" s="9" t="s">
        <v>515</v>
      </c>
      <c r="D646" s="9" t="s">
        <v>516</v>
      </c>
      <c r="E646" s="10">
        <v>0</v>
      </c>
      <c r="F646" s="10">
        <v>1647</v>
      </c>
      <c r="G646" s="10">
        <v>10000</v>
      </c>
      <c r="H646" s="10">
        <v>10000</v>
      </c>
      <c r="I646" s="10" t="str">
        <f t="shared" si="40"/>
        <v>-</v>
      </c>
      <c r="J646" s="10">
        <f t="shared" si="41"/>
        <v>607.16454159077114</v>
      </c>
      <c r="K646" s="10" t="str">
        <f t="shared" si="42"/>
        <v>-</v>
      </c>
      <c r="L646" s="10">
        <f t="shared" si="43"/>
        <v>607.16454159077114</v>
      </c>
    </row>
    <row r="647" spans="1:12" x14ac:dyDescent="0.3">
      <c r="A647" s="8"/>
      <c r="B647" s="8"/>
      <c r="C647" s="9" t="s">
        <v>517</v>
      </c>
      <c r="D647" s="9" t="s">
        <v>518</v>
      </c>
      <c r="E647" s="10">
        <v>2300.92</v>
      </c>
      <c r="F647" s="10">
        <v>0</v>
      </c>
      <c r="G647" s="10">
        <v>0</v>
      </c>
      <c r="H647" s="10">
        <v>0</v>
      </c>
      <c r="I647" s="10">
        <f t="shared" si="40"/>
        <v>0</v>
      </c>
      <c r="J647" s="10" t="str">
        <f t="shared" si="41"/>
        <v>-</v>
      </c>
      <c r="K647" s="10">
        <f t="shared" si="42"/>
        <v>0</v>
      </c>
      <c r="L647" s="10" t="str">
        <f t="shared" si="43"/>
        <v>-</v>
      </c>
    </row>
    <row r="648" spans="1:12" x14ac:dyDescent="0.3">
      <c r="A648" s="8"/>
      <c r="B648" s="8"/>
      <c r="C648" s="9" t="s">
        <v>519</v>
      </c>
      <c r="D648" s="9" t="s">
        <v>520</v>
      </c>
      <c r="E648" s="10">
        <v>80840</v>
      </c>
      <c r="F648" s="10">
        <v>0</v>
      </c>
      <c r="G648" s="10">
        <v>0</v>
      </c>
      <c r="H648" s="10">
        <v>0</v>
      </c>
      <c r="I648" s="10">
        <f t="shared" si="40"/>
        <v>0</v>
      </c>
      <c r="J648" s="10" t="str">
        <f t="shared" si="41"/>
        <v>-</v>
      </c>
      <c r="K648" s="10">
        <f t="shared" si="42"/>
        <v>0</v>
      </c>
      <c r="L648" s="10" t="str">
        <f t="shared" si="43"/>
        <v>-</v>
      </c>
    </row>
    <row r="649" spans="1:12" x14ac:dyDescent="0.3">
      <c r="A649" s="8"/>
      <c r="B649" s="8"/>
      <c r="C649" s="9" t="s">
        <v>521</v>
      </c>
      <c r="D649" s="9" t="s">
        <v>522</v>
      </c>
      <c r="E649" s="10">
        <v>2259.6799999999998</v>
      </c>
      <c r="F649" s="10">
        <v>4983.7</v>
      </c>
      <c r="G649" s="10">
        <v>6963.63</v>
      </c>
      <c r="H649" s="10">
        <v>7721.23</v>
      </c>
      <c r="I649" s="10">
        <f t="shared" si="40"/>
        <v>308.16885576718829</v>
      </c>
      <c r="J649" s="10">
        <f t="shared" si="41"/>
        <v>139.72811365050063</v>
      </c>
      <c r="K649" s="10">
        <f t="shared" si="42"/>
        <v>341.69572682857751</v>
      </c>
      <c r="L649" s="10">
        <f t="shared" si="43"/>
        <v>154.92967072656859</v>
      </c>
    </row>
    <row r="650" spans="1:12" x14ac:dyDescent="0.3">
      <c r="A650" s="8"/>
      <c r="B650" s="8"/>
      <c r="C650" s="9" t="s">
        <v>523</v>
      </c>
      <c r="D650" s="9" t="s">
        <v>524</v>
      </c>
      <c r="E650" s="10">
        <v>34399.46</v>
      </c>
      <c r="F650" s="10">
        <v>134152.09</v>
      </c>
      <c r="G650" s="10">
        <v>25000</v>
      </c>
      <c r="H650" s="10">
        <v>100000</v>
      </c>
      <c r="I650" s="10">
        <f t="shared" si="40"/>
        <v>72.675559441921479</v>
      </c>
      <c r="J650" s="10">
        <f t="shared" si="41"/>
        <v>18.635565051576908</v>
      </c>
      <c r="K650" s="10">
        <f t="shared" si="42"/>
        <v>290.70223776768592</v>
      </c>
      <c r="L650" s="10">
        <f t="shared" si="43"/>
        <v>74.542260206307631</v>
      </c>
    </row>
    <row r="651" spans="1:12" x14ac:dyDescent="0.3">
      <c r="A651" s="8"/>
      <c r="B651" s="8"/>
      <c r="C651" s="9" t="s">
        <v>525</v>
      </c>
      <c r="D651" s="9" t="s">
        <v>526</v>
      </c>
      <c r="E651" s="10">
        <v>0</v>
      </c>
      <c r="F651" s="10">
        <v>0</v>
      </c>
      <c r="G651" s="10">
        <v>2695.92</v>
      </c>
      <c r="H651" s="10">
        <v>8281.8700000000008</v>
      </c>
      <c r="I651" s="10" t="str">
        <f t="shared" si="40"/>
        <v>-</v>
      </c>
      <c r="J651" s="10" t="str">
        <f t="shared" si="41"/>
        <v>-</v>
      </c>
      <c r="K651" s="10" t="str">
        <f t="shared" si="42"/>
        <v>-</v>
      </c>
      <c r="L651" s="10" t="str">
        <f t="shared" si="43"/>
        <v>-</v>
      </c>
    </row>
    <row r="652" spans="1:12" x14ac:dyDescent="0.3">
      <c r="A652" s="8"/>
      <c r="B652" s="8"/>
      <c r="C652" s="9" t="s">
        <v>527</v>
      </c>
      <c r="D652" s="9" t="s">
        <v>528</v>
      </c>
      <c r="E652" s="10">
        <v>0</v>
      </c>
      <c r="F652" s="10">
        <v>27</v>
      </c>
      <c r="G652" s="10">
        <v>5000</v>
      </c>
      <c r="H652" s="10">
        <v>0</v>
      </c>
      <c r="I652" s="10" t="str">
        <f t="shared" si="40"/>
        <v>-</v>
      </c>
      <c r="J652" s="10">
        <f t="shared" si="41"/>
        <v>18518.518518518518</v>
      </c>
      <c r="K652" s="10" t="str">
        <f t="shared" si="42"/>
        <v>-</v>
      </c>
      <c r="L652" s="10">
        <f t="shared" si="43"/>
        <v>0</v>
      </c>
    </row>
    <row r="653" spans="1:12" x14ac:dyDescent="0.3">
      <c r="A653" s="8"/>
      <c r="B653" s="8"/>
      <c r="C653" s="9" t="s">
        <v>479</v>
      </c>
      <c r="D653" s="9" t="s">
        <v>480</v>
      </c>
      <c r="E653" s="10">
        <v>1171.2</v>
      </c>
      <c r="F653" s="10">
        <v>0</v>
      </c>
      <c r="G653" s="10">
        <v>0</v>
      </c>
      <c r="H653" s="10">
        <v>0</v>
      </c>
      <c r="I653" s="10">
        <f t="shared" si="40"/>
        <v>0</v>
      </c>
      <c r="J653" s="10" t="str">
        <f t="shared" si="41"/>
        <v>-</v>
      </c>
      <c r="K653" s="10">
        <f t="shared" si="42"/>
        <v>0</v>
      </c>
      <c r="L653" s="10" t="str">
        <f t="shared" si="43"/>
        <v>-</v>
      </c>
    </row>
    <row r="654" spans="1:12" x14ac:dyDescent="0.3">
      <c r="A654" s="8"/>
      <c r="B654" s="8"/>
      <c r="C654" s="9" t="s">
        <v>481</v>
      </c>
      <c r="D654" s="9" t="s">
        <v>482</v>
      </c>
      <c r="E654" s="10">
        <v>169870</v>
      </c>
      <c r="F654" s="10">
        <v>0</v>
      </c>
      <c r="G654" s="10">
        <v>0</v>
      </c>
      <c r="H654" s="10">
        <v>0</v>
      </c>
      <c r="I654" s="10">
        <f t="shared" si="40"/>
        <v>0</v>
      </c>
      <c r="J654" s="10" t="str">
        <f t="shared" si="41"/>
        <v>-</v>
      </c>
      <c r="K654" s="10">
        <f t="shared" si="42"/>
        <v>0</v>
      </c>
      <c r="L654" s="10" t="str">
        <f t="shared" si="43"/>
        <v>-</v>
      </c>
    </row>
    <row r="655" spans="1:12" x14ac:dyDescent="0.3">
      <c r="A655" s="8"/>
      <c r="B655" s="8"/>
      <c r="C655" s="9" t="s">
        <v>483</v>
      </c>
      <c r="D655" s="9" t="s">
        <v>484</v>
      </c>
      <c r="E655" s="10">
        <v>2200</v>
      </c>
      <c r="F655" s="10">
        <v>0</v>
      </c>
      <c r="G655" s="10">
        <v>0</v>
      </c>
      <c r="H655" s="10">
        <v>0</v>
      </c>
      <c r="I655" s="10">
        <f t="shared" si="40"/>
        <v>0</v>
      </c>
      <c r="J655" s="10" t="str">
        <f t="shared" si="41"/>
        <v>-</v>
      </c>
      <c r="K655" s="10">
        <f t="shared" si="42"/>
        <v>0</v>
      </c>
      <c r="L655" s="10" t="str">
        <f t="shared" si="43"/>
        <v>-</v>
      </c>
    </row>
    <row r="656" spans="1:12" x14ac:dyDescent="0.3">
      <c r="A656" s="8"/>
      <c r="B656" s="8"/>
      <c r="C656" s="9" t="s">
        <v>485</v>
      </c>
      <c r="D656" s="9" t="s">
        <v>486</v>
      </c>
      <c r="E656" s="10">
        <v>0</v>
      </c>
      <c r="F656" s="10">
        <v>3960.4</v>
      </c>
      <c r="G656" s="10">
        <v>0</v>
      </c>
      <c r="H656" s="10">
        <v>0</v>
      </c>
      <c r="I656" s="10" t="str">
        <f t="shared" si="40"/>
        <v>-</v>
      </c>
      <c r="J656" s="10">
        <f t="shared" si="41"/>
        <v>0</v>
      </c>
      <c r="K656" s="10" t="str">
        <f t="shared" si="42"/>
        <v>-</v>
      </c>
      <c r="L656" s="10">
        <f t="shared" si="43"/>
        <v>0</v>
      </c>
    </row>
    <row r="657" spans="1:12" x14ac:dyDescent="0.3">
      <c r="A657" s="8"/>
      <c r="B657" s="8"/>
      <c r="C657" s="9" t="s">
        <v>487</v>
      </c>
      <c r="D657" s="9" t="s">
        <v>488</v>
      </c>
      <c r="E657" s="10">
        <v>0</v>
      </c>
      <c r="F657" s="10">
        <v>474.47</v>
      </c>
      <c r="G657" s="10">
        <v>20000</v>
      </c>
      <c r="H657" s="10">
        <v>10000</v>
      </c>
      <c r="I657" s="10" t="str">
        <f t="shared" si="40"/>
        <v>-</v>
      </c>
      <c r="J657" s="10">
        <f t="shared" si="41"/>
        <v>4215.2296246338019</v>
      </c>
      <c r="K657" s="10" t="str">
        <f t="shared" si="42"/>
        <v>-</v>
      </c>
      <c r="L657" s="10">
        <f t="shared" si="43"/>
        <v>2107.614812316901</v>
      </c>
    </row>
    <row r="658" spans="1:12" x14ac:dyDescent="0.3">
      <c r="A658" s="8"/>
      <c r="B658" s="8"/>
      <c r="C658" s="9" t="s">
        <v>489</v>
      </c>
      <c r="D658" s="9" t="s">
        <v>490</v>
      </c>
      <c r="E658" s="10">
        <v>0</v>
      </c>
      <c r="F658" s="10">
        <v>0</v>
      </c>
      <c r="G658" s="10">
        <v>19000</v>
      </c>
      <c r="H658" s="10">
        <v>8000</v>
      </c>
      <c r="I658" s="10" t="str">
        <f t="shared" si="40"/>
        <v>-</v>
      </c>
      <c r="J658" s="10" t="str">
        <f t="shared" si="41"/>
        <v>-</v>
      </c>
      <c r="K658" s="10" t="str">
        <f t="shared" si="42"/>
        <v>-</v>
      </c>
      <c r="L658" s="10" t="str">
        <f t="shared" si="43"/>
        <v>-</v>
      </c>
    </row>
    <row r="659" spans="1:12" x14ac:dyDescent="0.3">
      <c r="A659" s="8"/>
      <c r="B659" s="8"/>
      <c r="C659" s="9" t="s">
        <v>491</v>
      </c>
      <c r="D659" s="9" t="s">
        <v>492</v>
      </c>
      <c r="E659" s="10">
        <v>1969.62</v>
      </c>
      <c r="F659" s="10">
        <v>26374.639999999999</v>
      </c>
      <c r="G659" s="10">
        <v>33500</v>
      </c>
      <c r="H659" s="10">
        <v>5000</v>
      </c>
      <c r="I659" s="10">
        <f t="shared" si="40"/>
        <v>1700.8356941948193</v>
      </c>
      <c r="J659" s="10">
        <f t="shared" si="41"/>
        <v>127.0159516869235</v>
      </c>
      <c r="K659" s="10">
        <f t="shared" si="42"/>
        <v>253.8560737604208</v>
      </c>
      <c r="L659" s="10">
        <f t="shared" si="43"/>
        <v>18.957604729391566</v>
      </c>
    </row>
    <row r="660" spans="1:12" x14ac:dyDescent="0.3">
      <c r="A660" s="8"/>
      <c r="B660" s="8"/>
      <c r="C660" s="9" t="s">
        <v>493</v>
      </c>
      <c r="D660" s="9" t="s">
        <v>494</v>
      </c>
      <c r="E660" s="10">
        <v>0</v>
      </c>
      <c r="F660" s="10">
        <v>0</v>
      </c>
      <c r="G660" s="10">
        <v>15000</v>
      </c>
      <c r="H660" s="10">
        <v>30000</v>
      </c>
      <c r="I660" s="10" t="str">
        <f t="shared" si="40"/>
        <v>-</v>
      </c>
      <c r="J660" s="10" t="str">
        <f t="shared" si="41"/>
        <v>-</v>
      </c>
      <c r="K660" s="10" t="str">
        <f t="shared" si="42"/>
        <v>-</v>
      </c>
      <c r="L660" s="10" t="str">
        <f t="shared" si="43"/>
        <v>-</v>
      </c>
    </row>
    <row r="661" spans="1:12" x14ac:dyDescent="0.3">
      <c r="A661" s="8"/>
      <c r="B661" s="8"/>
      <c r="C661" s="9" t="s">
        <v>495</v>
      </c>
      <c r="D661" s="9" t="s">
        <v>496</v>
      </c>
      <c r="E661" s="10">
        <v>0</v>
      </c>
      <c r="F661" s="10">
        <v>2832</v>
      </c>
      <c r="G661" s="10">
        <v>47000</v>
      </c>
      <c r="H661" s="10">
        <v>10000</v>
      </c>
      <c r="I661" s="10" t="str">
        <f t="shared" si="40"/>
        <v>-</v>
      </c>
      <c r="J661" s="10">
        <f t="shared" si="41"/>
        <v>1659.6045197740114</v>
      </c>
      <c r="K661" s="10" t="str">
        <f t="shared" si="42"/>
        <v>-</v>
      </c>
      <c r="L661" s="10">
        <f t="shared" si="43"/>
        <v>353.10734463276839</v>
      </c>
    </row>
    <row r="662" spans="1:12" x14ac:dyDescent="0.3">
      <c r="A662" s="8"/>
      <c r="B662" s="8"/>
      <c r="C662" s="9" t="s">
        <v>497</v>
      </c>
      <c r="D662" s="9" t="s">
        <v>498</v>
      </c>
      <c r="E662" s="10">
        <v>0</v>
      </c>
      <c r="F662" s="10">
        <v>0</v>
      </c>
      <c r="G662" s="10">
        <v>12908</v>
      </c>
      <c r="H662" s="10">
        <v>10418</v>
      </c>
      <c r="I662" s="10" t="str">
        <f t="shared" si="40"/>
        <v>-</v>
      </c>
      <c r="J662" s="10" t="str">
        <f t="shared" si="41"/>
        <v>-</v>
      </c>
      <c r="K662" s="10" t="str">
        <f t="shared" si="42"/>
        <v>-</v>
      </c>
      <c r="L662" s="10" t="str">
        <f t="shared" si="43"/>
        <v>-</v>
      </c>
    </row>
    <row r="663" spans="1:12" x14ac:dyDescent="0.3">
      <c r="A663" s="8"/>
      <c r="B663" s="8"/>
      <c r="C663" s="9" t="s">
        <v>529</v>
      </c>
      <c r="D663" s="9" t="s">
        <v>530</v>
      </c>
      <c r="E663" s="10">
        <v>27376.62</v>
      </c>
      <c r="F663" s="10">
        <v>27720.78</v>
      </c>
      <c r="G663" s="10">
        <v>35616</v>
      </c>
      <c r="H663" s="10">
        <v>35616</v>
      </c>
      <c r="I663" s="10">
        <f t="shared" si="40"/>
        <v>130.09641073295387</v>
      </c>
      <c r="J663" s="10">
        <f t="shared" si="41"/>
        <v>128.48123321205247</v>
      </c>
      <c r="K663" s="10">
        <f t="shared" si="42"/>
        <v>130.09641073295387</v>
      </c>
      <c r="L663" s="10">
        <f t="shared" si="43"/>
        <v>128.48123321205247</v>
      </c>
    </row>
    <row r="664" spans="1:12" x14ac:dyDescent="0.3">
      <c r="A664" s="5"/>
      <c r="B664" s="6" t="s">
        <v>41</v>
      </c>
      <c r="C664" s="5"/>
      <c r="D664" s="6" t="s">
        <v>42</v>
      </c>
      <c r="E664" s="7">
        <f>+E665+E666+E667+E668+E669+E670+E671+E672</f>
        <v>884148.22</v>
      </c>
      <c r="F664" s="7">
        <f>+F665+F666+F667+F668+F669+F670+F671+F672</f>
        <v>925182.14</v>
      </c>
      <c r="G664" s="7">
        <f>+G665+G666+G667+G668+G669+G670+G671+G672</f>
        <v>856718.26</v>
      </c>
      <c r="H664" s="7">
        <f>+H665+H666+H667+H668+H669+H670+H671+H672</f>
        <v>856718.26</v>
      </c>
      <c r="I664" s="7">
        <f t="shared" si="40"/>
        <v>96.89758352960321</v>
      </c>
      <c r="J664" s="7">
        <f t="shared" si="41"/>
        <v>92.599956588007643</v>
      </c>
      <c r="K664" s="7">
        <f t="shared" si="42"/>
        <v>96.89758352960321</v>
      </c>
      <c r="L664" s="7">
        <f t="shared" si="43"/>
        <v>92.599956588007643</v>
      </c>
    </row>
    <row r="665" spans="1:12" x14ac:dyDescent="0.3">
      <c r="A665" s="8"/>
      <c r="B665" s="8"/>
      <c r="C665" s="9" t="s">
        <v>513</v>
      </c>
      <c r="D665" s="9" t="s">
        <v>514</v>
      </c>
      <c r="E665" s="10">
        <v>868452.47</v>
      </c>
      <c r="F665" s="10">
        <v>912674.37</v>
      </c>
      <c r="G665" s="10">
        <v>856718.26</v>
      </c>
      <c r="H665" s="10">
        <v>856718.26</v>
      </c>
      <c r="I665" s="10">
        <f t="shared" si="40"/>
        <v>98.648836821202195</v>
      </c>
      <c r="J665" s="10">
        <f t="shared" si="41"/>
        <v>93.868995137882521</v>
      </c>
      <c r="K665" s="10">
        <f t="shared" si="42"/>
        <v>98.648836821202195</v>
      </c>
      <c r="L665" s="10">
        <f t="shared" si="43"/>
        <v>93.868995137882521</v>
      </c>
    </row>
    <row r="666" spans="1:12" x14ac:dyDescent="0.3">
      <c r="A666" s="8"/>
      <c r="B666" s="8"/>
      <c r="C666" s="9" t="s">
        <v>519</v>
      </c>
      <c r="D666" s="9" t="s">
        <v>520</v>
      </c>
      <c r="E666" s="10">
        <v>834.37</v>
      </c>
      <c r="F666" s="10">
        <v>0</v>
      </c>
      <c r="G666" s="10">
        <v>0</v>
      </c>
      <c r="H666" s="10">
        <v>0</v>
      </c>
      <c r="I666" s="10">
        <f t="shared" si="40"/>
        <v>0</v>
      </c>
      <c r="J666" s="10" t="str">
        <f t="shared" si="41"/>
        <v>-</v>
      </c>
      <c r="K666" s="10">
        <f t="shared" si="42"/>
        <v>0</v>
      </c>
      <c r="L666" s="10" t="str">
        <f t="shared" si="43"/>
        <v>-</v>
      </c>
    </row>
    <row r="667" spans="1:12" x14ac:dyDescent="0.3">
      <c r="A667" s="8"/>
      <c r="B667" s="8"/>
      <c r="C667" s="9" t="s">
        <v>521</v>
      </c>
      <c r="D667" s="9" t="s">
        <v>522</v>
      </c>
      <c r="E667" s="10">
        <v>13000</v>
      </c>
      <c r="F667" s="10">
        <v>0</v>
      </c>
      <c r="G667" s="10">
        <v>0</v>
      </c>
      <c r="H667" s="10">
        <v>0</v>
      </c>
      <c r="I667" s="10">
        <f t="shared" si="40"/>
        <v>0</v>
      </c>
      <c r="J667" s="10" t="str">
        <f t="shared" si="41"/>
        <v>-</v>
      </c>
      <c r="K667" s="10">
        <f t="shared" si="42"/>
        <v>0</v>
      </c>
      <c r="L667" s="10" t="str">
        <f t="shared" si="43"/>
        <v>-</v>
      </c>
    </row>
    <row r="668" spans="1:12" x14ac:dyDescent="0.3">
      <c r="A668" s="8"/>
      <c r="B668" s="8"/>
      <c r="C668" s="9" t="s">
        <v>527</v>
      </c>
      <c r="D668" s="9" t="s">
        <v>528</v>
      </c>
      <c r="E668" s="10">
        <v>0</v>
      </c>
      <c r="F668" s="10">
        <v>2292.38</v>
      </c>
      <c r="G668" s="10">
        <v>0</v>
      </c>
      <c r="H668" s="10">
        <v>0</v>
      </c>
      <c r="I668" s="10" t="str">
        <f t="shared" si="40"/>
        <v>-</v>
      </c>
      <c r="J668" s="10">
        <f t="shared" si="41"/>
        <v>0</v>
      </c>
      <c r="K668" s="10" t="str">
        <f t="shared" si="42"/>
        <v>-</v>
      </c>
      <c r="L668" s="10">
        <f t="shared" si="43"/>
        <v>0</v>
      </c>
    </row>
    <row r="669" spans="1:12" x14ac:dyDescent="0.3">
      <c r="A669" s="8"/>
      <c r="B669" s="8"/>
      <c r="C669" s="9" t="s">
        <v>479</v>
      </c>
      <c r="D669" s="9" t="s">
        <v>480</v>
      </c>
      <c r="E669" s="10">
        <v>802.03</v>
      </c>
      <c r="F669" s="10">
        <v>0</v>
      </c>
      <c r="G669" s="10">
        <v>0</v>
      </c>
      <c r="H669" s="10">
        <v>0</v>
      </c>
      <c r="I669" s="10">
        <f t="shared" si="40"/>
        <v>0</v>
      </c>
      <c r="J669" s="10" t="str">
        <f t="shared" si="41"/>
        <v>-</v>
      </c>
      <c r="K669" s="10">
        <f t="shared" si="42"/>
        <v>0</v>
      </c>
      <c r="L669" s="10" t="str">
        <f t="shared" si="43"/>
        <v>-</v>
      </c>
    </row>
    <row r="670" spans="1:12" x14ac:dyDescent="0.3">
      <c r="A670" s="8"/>
      <c r="B670" s="8"/>
      <c r="C670" s="9" t="s">
        <v>481</v>
      </c>
      <c r="D670" s="9" t="s">
        <v>482</v>
      </c>
      <c r="E670" s="10">
        <v>1059.3499999999999</v>
      </c>
      <c r="F670" s="10">
        <v>0</v>
      </c>
      <c r="G670" s="10">
        <v>0</v>
      </c>
      <c r="H670" s="10">
        <v>0</v>
      </c>
      <c r="I670" s="10">
        <f t="shared" si="40"/>
        <v>0</v>
      </c>
      <c r="J670" s="10" t="str">
        <f t="shared" si="41"/>
        <v>-</v>
      </c>
      <c r="K670" s="10">
        <f t="shared" si="42"/>
        <v>0</v>
      </c>
      <c r="L670" s="10" t="str">
        <f t="shared" si="43"/>
        <v>-</v>
      </c>
    </row>
    <row r="671" spans="1:12" x14ac:dyDescent="0.3">
      <c r="A671" s="8"/>
      <c r="B671" s="8"/>
      <c r="C671" s="9" t="s">
        <v>485</v>
      </c>
      <c r="D671" s="9" t="s">
        <v>486</v>
      </c>
      <c r="E671" s="10">
        <v>0</v>
      </c>
      <c r="F671" s="10">
        <v>911.22</v>
      </c>
      <c r="G671" s="10">
        <v>0</v>
      </c>
      <c r="H671" s="10">
        <v>0</v>
      </c>
      <c r="I671" s="10" t="str">
        <f t="shared" si="40"/>
        <v>-</v>
      </c>
      <c r="J671" s="10">
        <f t="shared" si="41"/>
        <v>0</v>
      </c>
      <c r="K671" s="10" t="str">
        <f t="shared" si="42"/>
        <v>-</v>
      </c>
      <c r="L671" s="10">
        <f t="shared" si="43"/>
        <v>0</v>
      </c>
    </row>
    <row r="672" spans="1:12" x14ac:dyDescent="0.3">
      <c r="A672" s="8"/>
      <c r="B672" s="8"/>
      <c r="C672" s="9" t="s">
        <v>493</v>
      </c>
      <c r="D672" s="9" t="s">
        <v>494</v>
      </c>
      <c r="E672" s="10">
        <v>0</v>
      </c>
      <c r="F672" s="10">
        <v>9304.17</v>
      </c>
      <c r="G672" s="10">
        <v>0</v>
      </c>
      <c r="H672" s="10">
        <v>0</v>
      </c>
      <c r="I672" s="10" t="str">
        <f t="shared" si="40"/>
        <v>-</v>
      </c>
      <c r="J672" s="10">
        <f t="shared" si="41"/>
        <v>0</v>
      </c>
      <c r="K672" s="10" t="str">
        <f t="shared" si="42"/>
        <v>-</v>
      </c>
      <c r="L672" s="10">
        <f t="shared" si="43"/>
        <v>0</v>
      </c>
    </row>
    <row r="673" spans="1:12" x14ac:dyDescent="0.3">
      <c r="A673" s="5"/>
      <c r="B673" s="6" t="s">
        <v>45</v>
      </c>
      <c r="C673" s="5"/>
      <c r="D673" s="6" t="s">
        <v>46</v>
      </c>
      <c r="E673" s="7">
        <f>+E674</f>
        <v>18.79</v>
      </c>
      <c r="F673" s="7">
        <f>+F674</f>
        <v>0</v>
      </c>
      <c r="G673" s="7">
        <f>+G674</f>
        <v>0</v>
      </c>
      <c r="H673" s="7">
        <f>+H674</f>
        <v>0</v>
      </c>
      <c r="I673" s="7">
        <f t="shared" si="40"/>
        <v>0</v>
      </c>
      <c r="J673" s="7" t="str">
        <f t="shared" si="41"/>
        <v>-</v>
      </c>
      <c r="K673" s="7">
        <f t="shared" si="42"/>
        <v>0</v>
      </c>
      <c r="L673" s="7" t="str">
        <f t="shared" si="43"/>
        <v>-</v>
      </c>
    </row>
    <row r="674" spans="1:12" x14ac:dyDescent="0.3">
      <c r="A674" s="8"/>
      <c r="B674" s="8"/>
      <c r="C674" s="9" t="s">
        <v>509</v>
      </c>
      <c r="D674" s="9" t="s">
        <v>510</v>
      </c>
      <c r="E674" s="10">
        <v>18.79</v>
      </c>
      <c r="F674" s="10">
        <v>0</v>
      </c>
      <c r="G674" s="10">
        <v>0</v>
      </c>
      <c r="H674" s="10">
        <v>0</v>
      </c>
      <c r="I674" s="10">
        <f t="shared" si="40"/>
        <v>0</v>
      </c>
      <c r="J674" s="10" t="str">
        <f t="shared" si="41"/>
        <v>-</v>
      </c>
      <c r="K674" s="10">
        <f t="shared" si="42"/>
        <v>0</v>
      </c>
      <c r="L674" s="10" t="str">
        <f t="shared" si="43"/>
        <v>-</v>
      </c>
    </row>
    <row r="675" spans="1:12" x14ac:dyDescent="0.3">
      <c r="A675" s="5"/>
      <c r="B675" s="6" t="s">
        <v>118</v>
      </c>
      <c r="C675" s="5"/>
      <c r="D675" s="6" t="s">
        <v>119</v>
      </c>
      <c r="E675" s="7">
        <f>+E676+E677</f>
        <v>131.4</v>
      </c>
      <c r="F675" s="7">
        <f>+F676+F677</f>
        <v>245</v>
      </c>
      <c r="G675" s="7">
        <f>+G676+G677</f>
        <v>0</v>
      </c>
      <c r="H675" s="7">
        <f>+H676+H677</f>
        <v>0</v>
      </c>
      <c r="I675" s="7">
        <f t="shared" si="40"/>
        <v>0</v>
      </c>
      <c r="J675" s="7">
        <f t="shared" si="41"/>
        <v>0</v>
      </c>
      <c r="K675" s="7">
        <f t="shared" si="42"/>
        <v>0</v>
      </c>
      <c r="L675" s="7">
        <f t="shared" si="43"/>
        <v>0</v>
      </c>
    </row>
    <row r="676" spans="1:12" x14ac:dyDescent="0.3">
      <c r="A676" s="8"/>
      <c r="B676" s="8"/>
      <c r="C676" s="9" t="s">
        <v>479</v>
      </c>
      <c r="D676" s="9" t="s">
        <v>480</v>
      </c>
      <c r="E676" s="10">
        <v>131.4</v>
      </c>
      <c r="F676" s="10">
        <v>0</v>
      </c>
      <c r="G676" s="10">
        <v>0</v>
      </c>
      <c r="H676" s="10">
        <v>0</v>
      </c>
      <c r="I676" s="10">
        <f t="shared" si="40"/>
        <v>0</v>
      </c>
      <c r="J676" s="10" t="str">
        <f t="shared" si="41"/>
        <v>-</v>
      </c>
      <c r="K676" s="10">
        <f t="shared" si="42"/>
        <v>0</v>
      </c>
      <c r="L676" s="10" t="str">
        <f t="shared" si="43"/>
        <v>-</v>
      </c>
    </row>
    <row r="677" spans="1:12" x14ac:dyDescent="0.3">
      <c r="A677" s="8"/>
      <c r="B677" s="8"/>
      <c r="C677" s="9" t="s">
        <v>485</v>
      </c>
      <c r="D677" s="9" t="s">
        <v>486</v>
      </c>
      <c r="E677" s="10">
        <v>0</v>
      </c>
      <c r="F677" s="10">
        <v>245</v>
      </c>
      <c r="G677" s="10">
        <v>0</v>
      </c>
      <c r="H677" s="10">
        <v>0</v>
      </c>
      <c r="I677" s="10" t="str">
        <f t="shared" si="40"/>
        <v>-</v>
      </c>
      <c r="J677" s="10">
        <f t="shared" si="41"/>
        <v>0</v>
      </c>
      <c r="K677" s="10" t="str">
        <f t="shared" si="42"/>
        <v>-</v>
      </c>
      <c r="L677" s="10">
        <f t="shared" si="43"/>
        <v>0</v>
      </c>
    </row>
    <row r="678" spans="1:12" x14ac:dyDescent="0.3">
      <c r="A678" s="5"/>
      <c r="B678" s="6" t="s">
        <v>49</v>
      </c>
      <c r="C678" s="5"/>
      <c r="D678" s="6" t="s">
        <v>50</v>
      </c>
      <c r="E678" s="7">
        <f>+E679+E680+E681+E682+E683+E684+E685+E686+E687+E688+E689</f>
        <v>15813.03</v>
      </c>
      <c r="F678" s="7">
        <f>+F679+F680+F681+F682+F683+F684+F685+F686+F687+F688+F689</f>
        <v>15104.89</v>
      </c>
      <c r="G678" s="7">
        <f>+G679+G680+G681+G682+G683+G684+G685+G686+G687+G688+G689</f>
        <v>35140</v>
      </c>
      <c r="H678" s="7">
        <f>+H679+H680+H681+H682+H683+H684+H685+H686+H687+H688+H689</f>
        <v>29640</v>
      </c>
      <c r="I678" s="7">
        <f t="shared" si="40"/>
        <v>222.22180062897493</v>
      </c>
      <c r="J678" s="7">
        <f t="shared" si="41"/>
        <v>232.63989343848252</v>
      </c>
      <c r="K678" s="7">
        <f t="shared" si="42"/>
        <v>187.44035773030217</v>
      </c>
      <c r="L678" s="7">
        <f t="shared" si="43"/>
        <v>196.22784409552139</v>
      </c>
    </row>
    <row r="679" spans="1:12" x14ac:dyDescent="0.3">
      <c r="A679" s="8"/>
      <c r="B679" s="8"/>
      <c r="C679" s="9" t="s">
        <v>507</v>
      </c>
      <c r="D679" s="9" t="s">
        <v>508</v>
      </c>
      <c r="E679" s="10">
        <v>499.72</v>
      </c>
      <c r="F679" s="10">
        <v>324.77999999999997</v>
      </c>
      <c r="G679" s="10">
        <v>1640</v>
      </c>
      <c r="H679" s="10">
        <v>1640</v>
      </c>
      <c r="I679" s="10">
        <f t="shared" si="40"/>
        <v>328.1837829184343</v>
      </c>
      <c r="J679" s="10">
        <f t="shared" si="41"/>
        <v>504.95720179814032</v>
      </c>
      <c r="K679" s="10">
        <f t="shared" si="42"/>
        <v>328.1837829184343</v>
      </c>
      <c r="L679" s="10">
        <f t="shared" si="43"/>
        <v>504.95720179814032</v>
      </c>
    </row>
    <row r="680" spans="1:12" x14ac:dyDescent="0.3">
      <c r="A680" s="8"/>
      <c r="B680" s="8"/>
      <c r="C680" s="9" t="s">
        <v>479</v>
      </c>
      <c r="D680" s="9" t="s">
        <v>480</v>
      </c>
      <c r="E680" s="10">
        <v>891.9</v>
      </c>
      <c r="F680" s="10">
        <v>0</v>
      </c>
      <c r="G680" s="10">
        <v>0</v>
      </c>
      <c r="H680" s="10">
        <v>0</v>
      </c>
      <c r="I680" s="10">
        <f t="shared" si="40"/>
        <v>0</v>
      </c>
      <c r="J680" s="10" t="str">
        <f t="shared" si="41"/>
        <v>-</v>
      </c>
      <c r="K680" s="10">
        <f t="shared" si="42"/>
        <v>0</v>
      </c>
      <c r="L680" s="10" t="str">
        <f t="shared" si="43"/>
        <v>-</v>
      </c>
    </row>
    <row r="681" spans="1:12" x14ac:dyDescent="0.3">
      <c r="A681" s="8"/>
      <c r="B681" s="8"/>
      <c r="C681" s="9" t="s">
        <v>481</v>
      </c>
      <c r="D681" s="9" t="s">
        <v>482</v>
      </c>
      <c r="E681" s="10">
        <v>2812.51</v>
      </c>
      <c r="F681" s="10">
        <v>0</v>
      </c>
      <c r="G681" s="10">
        <v>0</v>
      </c>
      <c r="H681" s="10">
        <v>0</v>
      </c>
      <c r="I681" s="10">
        <f t="shared" si="40"/>
        <v>0</v>
      </c>
      <c r="J681" s="10" t="str">
        <f t="shared" si="41"/>
        <v>-</v>
      </c>
      <c r="K681" s="10">
        <f t="shared" si="42"/>
        <v>0</v>
      </c>
      <c r="L681" s="10" t="str">
        <f t="shared" si="43"/>
        <v>-</v>
      </c>
    </row>
    <row r="682" spans="1:12" x14ac:dyDescent="0.3">
      <c r="A682" s="8"/>
      <c r="B682" s="8"/>
      <c r="C682" s="9" t="s">
        <v>483</v>
      </c>
      <c r="D682" s="9" t="s">
        <v>484</v>
      </c>
      <c r="E682" s="10">
        <v>5048.5600000000004</v>
      </c>
      <c r="F682" s="10">
        <v>7.41</v>
      </c>
      <c r="G682" s="10">
        <v>0</v>
      </c>
      <c r="H682" s="10">
        <v>0</v>
      </c>
      <c r="I682" s="10">
        <f t="shared" si="40"/>
        <v>0</v>
      </c>
      <c r="J682" s="10">
        <f t="shared" si="41"/>
        <v>0</v>
      </c>
      <c r="K682" s="10">
        <f t="shared" si="42"/>
        <v>0</v>
      </c>
      <c r="L682" s="10">
        <f t="shared" si="43"/>
        <v>0</v>
      </c>
    </row>
    <row r="683" spans="1:12" x14ac:dyDescent="0.3">
      <c r="A683" s="8"/>
      <c r="B683" s="8"/>
      <c r="C683" s="9" t="s">
        <v>485</v>
      </c>
      <c r="D683" s="9" t="s">
        <v>486</v>
      </c>
      <c r="E683" s="10">
        <v>1723.58</v>
      </c>
      <c r="F683" s="10">
        <v>1757.13</v>
      </c>
      <c r="G683" s="10">
        <v>8000</v>
      </c>
      <c r="H683" s="10">
        <v>8000</v>
      </c>
      <c r="I683" s="10">
        <f t="shared" si="40"/>
        <v>464.15019900439785</v>
      </c>
      <c r="J683" s="10">
        <f t="shared" si="41"/>
        <v>455.28788422029101</v>
      </c>
      <c r="K683" s="10">
        <f t="shared" si="42"/>
        <v>464.15019900439785</v>
      </c>
      <c r="L683" s="10">
        <f t="shared" si="43"/>
        <v>455.28788422029101</v>
      </c>
    </row>
    <row r="684" spans="1:12" x14ac:dyDescent="0.3">
      <c r="A684" s="8"/>
      <c r="B684" s="8"/>
      <c r="C684" s="9" t="s">
        <v>487</v>
      </c>
      <c r="D684" s="9" t="s">
        <v>488</v>
      </c>
      <c r="E684" s="10">
        <v>0</v>
      </c>
      <c r="F684" s="10">
        <v>2136.9</v>
      </c>
      <c r="G684" s="10">
        <v>4000</v>
      </c>
      <c r="H684" s="10">
        <v>4000</v>
      </c>
      <c r="I684" s="10" t="str">
        <f t="shared" si="40"/>
        <v>-</v>
      </c>
      <c r="J684" s="10">
        <f t="shared" si="41"/>
        <v>187.18704665637139</v>
      </c>
      <c r="K684" s="10" t="str">
        <f t="shared" si="42"/>
        <v>-</v>
      </c>
      <c r="L684" s="10">
        <f t="shared" si="43"/>
        <v>187.18704665637139</v>
      </c>
    </row>
    <row r="685" spans="1:12" x14ac:dyDescent="0.3">
      <c r="A685" s="8"/>
      <c r="B685" s="8"/>
      <c r="C685" s="9" t="s">
        <v>489</v>
      </c>
      <c r="D685" s="9" t="s">
        <v>490</v>
      </c>
      <c r="E685" s="10">
        <v>1832.08</v>
      </c>
      <c r="F685" s="10">
        <v>3189.14</v>
      </c>
      <c r="G685" s="10">
        <v>4000</v>
      </c>
      <c r="H685" s="10">
        <v>0</v>
      </c>
      <c r="I685" s="10">
        <f t="shared" si="40"/>
        <v>218.33107724553514</v>
      </c>
      <c r="J685" s="10">
        <f t="shared" si="41"/>
        <v>125.42566334497702</v>
      </c>
      <c r="K685" s="10">
        <f t="shared" si="42"/>
        <v>0</v>
      </c>
      <c r="L685" s="10">
        <f t="shared" si="43"/>
        <v>0</v>
      </c>
    </row>
    <row r="686" spans="1:12" x14ac:dyDescent="0.3">
      <c r="A686" s="8"/>
      <c r="B686" s="8"/>
      <c r="C686" s="9" t="s">
        <v>491</v>
      </c>
      <c r="D686" s="9" t="s">
        <v>492</v>
      </c>
      <c r="E686" s="10">
        <v>864.7</v>
      </c>
      <c r="F686" s="10">
        <v>536.65</v>
      </c>
      <c r="G686" s="10">
        <v>5500</v>
      </c>
      <c r="H686" s="10">
        <v>0</v>
      </c>
      <c r="I686" s="10">
        <f t="shared" si="40"/>
        <v>636.0587486989707</v>
      </c>
      <c r="J686" s="10">
        <f t="shared" si="41"/>
        <v>1024.8765489611478</v>
      </c>
      <c r="K686" s="10">
        <f t="shared" si="42"/>
        <v>0</v>
      </c>
      <c r="L686" s="10">
        <f t="shared" si="43"/>
        <v>0</v>
      </c>
    </row>
    <row r="687" spans="1:12" x14ac:dyDescent="0.3">
      <c r="A687" s="8"/>
      <c r="B687" s="8"/>
      <c r="C687" s="9" t="s">
        <v>493</v>
      </c>
      <c r="D687" s="9" t="s">
        <v>494</v>
      </c>
      <c r="E687" s="10">
        <v>2139.98</v>
      </c>
      <c r="F687" s="10">
        <v>2671.15</v>
      </c>
      <c r="G687" s="10">
        <v>5000</v>
      </c>
      <c r="H687" s="10">
        <v>10000</v>
      </c>
      <c r="I687" s="10">
        <f t="shared" si="40"/>
        <v>233.64704343031244</v>
      </c>
      <c r="J687" s="10">
        <f t="shared" si="41"/>
        <v>187.18529472324656</v>
      </c>
      <c r="K687" s="10">
        <f t="shared" si="42"/>
        <v>467.29408686062487</v>
      </c>
      <c r="L687" s="10">
        <f t="shared" si="43"/>
        <v>374.37058944649311</v>
      </c>
    </row>
    <row r="688" spans="1:12" x14ac:dyDescent="0.3">
      <c r="A688" s="8"/>
      <c r="B688" s="8"/>
      <c r="C688" s="9" t="s">
        <v>495</v>
      </c>
      <c r="D688" s="9" t="s">
        <v>496</v>
      </c>
      <c r="E688" s="10">
        <v>0</v>
      </c>
      <c r="F688" s="10">
        <v>4481.7299999999996</v>
      </c>
      <c r="G688" s="10">
        <v>4000</v>
      </c>
      <c r="H688" s="10">
        <v>3000</v>
      </c>
      <c r="I688" s="10" t="str">
        <f t="shared" si="40"/>
        <v>-</v>
      </c>
      <c r="J688" s="10">
        <f t="shared" si="41"/>
        <v>89.251248959665148</v>
      </c>
      <c r="K688" s="10" t="str">
        <f t="shared" si="42"/>
        <v>-</v>
      </c>
      <c r="L688" s="10">
        <f t="shared" si="43"/>
        <v>66.93843671974885</v>
      </c>
    </row>
    <row r="689" spans="1:12" x14ac:dyDescent="0.3">
      <c r="A689" s="8"/>
      <c r="B689" s="8"/>
      <c r="C689" s="9" t="s">
        <v>497</v>
      </c>
      <c r="D689" s="9" t="s">
        <v>498</v>
      </c>
      <c r="E689" s="10">
        <v>0</v>
      </c>
      <c r="F689" s="10">
        <v>0</v>
      </c>
      <c r="G689" s="10">
        <v>3000</v>
      </c>
      <c r="H689" s="10">
        <v>3000</v>
      </c>
      <c r="I689" s="10" t="str">
        <f t="shared" si="40"/>
        <v>-</v>
      </c>
      <c r="J689" s="10" t="str">
        <f t="shared" si="41"/>
        <v>-</v>
      </c>
      <c r="K689" s="10" t="str">
        <f t="shared" si="42"/>
        <v>-</v>
      </c>
      <c r="L689" s="10" t="str">
        <f t="shared" si="43"/>
        <v>-</v>
      </c>
    </row>
    <row r="690" spans="1:12" x14ac:dyDescent="0.3">
      <c r="A690" s="5"/>
      <c r="B690" s="6" t="s">
        <v>51</v>
      </c>
      <c r="C690" s="5"/>
      <c r="D690" s="6" t="s">
        <v>52</v>
      </c>
      <c r="E690" s="7">
        <f>+E691+E692+E693</f>
        <v>2237.1099999999997</v>
      </c>
      <c r="F690" s="7">
        <f>+F691+F692+F693</f>
        <v>571.24</v>
      </c>
      <c r="G690" s="7">
        <f>+G691+G692+G693</f>
        <v>0</v>
      </c>
      <c r="H690" s="7">
        <f>+H691+H692+H693</f>
        <v>0</v>
      </c>
      <c r="I690" s="7">
        <f t="shared" si="40"/>
        <v>0</v>
      </c>
      <c r="J690" s="7">
        <f t="shared" si="41"/>
        <v>0</v>
      </c>
      <c r="K690" s="7">
        <f t="shared" si="42"/>
        <v>0</v>
      </c>
      <c r="L690" s="7">
        <f t="shared" si="43"/>
        <v>0</v>
      </c>
    </row>
    <row r="691" spans="1:12" x14ac:dyDescent="0.3">
      <c r="A691" s="8"/>
      <c r="B691" s="8"/>
      <c r="C691" s="9" t="s">
        <v>499</v>
      </c>
      <c r="D691" s="9" t="s">
        <v>500</v>
      </c>
      <c r="E691" s="10">
        <v>0</v>
      </c>
      <c r="F691" s="10">
        <v>0</v>
      </c>
      <c r="G691" s="10">
        <v>0</v>
      </c>
      <c r="H691" s="10">
        <v>0</v>
      </c>
      <c r="I691" s="10" t="str">
        <f t="shared" si="40"/>
        <v>-</v>
      </c>
      <c r="J691" s="10" t="str">
        <f t="shared" si="41"/>
        <v>-</v>
      </c>
      <c r="K691" s="10" t="str">
        <f t="shared" si="42"/>
        <v>-</v>
      </c>
      <c r="L691" s="10" t="str">
        <f t="shared" si="43"/>
        <v>-</v>
      </c>
    </row>
    <row r="692" spans="1:12" x14ac:dyDescent="0.3">
      <c r="A692" s="8"/>
      <c r="B692" s="8"/>
      <c r="C692" s="9" t="s">
        <v>501</v>
      </c>
      <c r="D692" s="9" t="s">
        <v>502</v>
      </c>
      <c r="E692" s="10">
        <v>700.04</v>
      </c>
      <c r="F692" s="10">
        <v>571.24</v>
      </c>
      <c r="G692" s="10">
        <v>0</v>
      </c>
      <c r="H692" s="10">
        <v>0</v>
      </c>
      <c r="I692" s="10">
        <f t="shared" si="40"/>
        <v>0</v>
      </c>
      <c r="J692" s="10">
        <f t="shared" si="41"/>
        <v>0</v>
      </c>
      <c r="K692" s="10">
        <f t="shared" si="42"/>
        <v>0</v>
      </c>
      <c r="L692" s="10">
        <f t="shared" si="43"/>
        <v>0</v>
      </c>
    </row>
    <row r="693" spans="1:12" x14ac:dyDescent="0.3">
      <c r="A693" s="8"/>
      <c r="B693" s="8"/>
      <c r="C693" s="9" t="s">
        <v>517</v>
      </c>
      <c r="D693" s="9" t="s">
        <v>518</v>
      </c>
      <c r="E693" s="10">
        <v>1537.07</v>
      </c>
      <c r="F693" s="10">
        <v>0</v>
      </c>
      <c r="G693" s="10">
        <v>0</v>
      </c>
      <c r="H693" s="10">
        <v>0</v>
      </c>
      <c r="I693" s="10">
        <f t="shared" si="40"/>
        <v>0</v>
      </c>
      <c r="J693" s="10" t="str">
        <f t="shared" si="41"/>
        <v>-</v>
      </c>
      <c r="K693" s="10">
        <f t="shared" si="42"/>
        <v>0</v>
      </c>
      <c r="L693" s="10" t="str">
        <f t="shared" si="43"/>
        <v>-</v>
      </c>
    </row>
    <row r="694" spans="1:12" x14ac:dyDescent="0.3">
      <c r="A694" s="5"/>
      <c r="B694" s="6" t="s">
        <v>53</v>
      </c>
      <c r="C694" s="5"/>
      <c r="D694" s="6" t="s">
        <v>54</v>
      </c>
      <c r="E694" s="7">
        <f>+E695+E696+E697+E698+E699+E700</f>
        <v>20237.18</v>
      </c>
      <c r="F694" s="7">
        <f>+F695+F696+F697+F698+F699+F700</f>
        <v>12569.039999999999</v>
      </c>
      <c r="G694" s="7">
        <f>+G695+G696+G697+G698+G699+G700</f>
        <v>15010</v>
      </c>
      <c r="H694" s="7">
        <f>+H695+H696+H697+H698+H699+H700</f>
        <v>10</v>
      </c>
      <c r="I694" s="7">
        <f t="shared" si="40"/>
        <v>74.170413071386434</v>
      </c>
      <c r="J694" s="7">
        <f t="shared" si="41"/>
        <v>119.42041715198617</v>
      </c>
      <c r="K694" s="7">
        <f t="shared" si="42"/>
        <v>4.9413999381336733E-2</v>
      </c>
      <c r="L694" s="7">
        <f t="shared" si="43"/>
        <v>7.9560571053954796E-2</v>
      </c>
    </row>
    <row r="695" spans="1:12" x14ac:dyDescent="0.3">
      <c r="A695" s="8"/>
      <c r="B695" s="8"/>
      <c r="C695" s="9" t="s">
        <v>505</v>
      </c>
      <c r="D695" s="9" t="s">
        <v>506</v>
      </c>
      <c r="E695" s="10">
        <v>0</v>
      </c>
      <c r="F695" s="10">
        <v>237.57</v>
      </c>
      <c r="G695" s="10">
        <v>0</v>
      </c>
      <c r="H695" s="10">
        <v>0</v>
      </c>
      <c r="I695" s="10" t="str">
        <f t="shared" si="40"/>
        <v>-</v>
      </c>
      <c r="J695" s="10">
        <f t="shared" si="41"/>
        <v>0</v>
      </c>
      <c r="K695" s="10" t="str">
        <f t="shared" si="42"/>
        <v>-</v>
      </c>
      <c r="L695" s="10">
        <f t="shared" si="43"/>
        <v>0</v>
      </c>
    </row>
    <row r="696" spans="1:12" x14ac:dyDescent="0.3">
      <c r="A696" s="8"/>
      <c r="B696" s="8"/>
      <c r="C696" s="9" t="s">
        <v>507</v>
      </c>
      <c r="D696" s="9" t="s">
        <v>508</v>
      </c>
      <c r="E696" s="10">
        <v>0</v>
      </c>
      <c r="F696" s="10">
        <v>2.0699999999999998</v>
      </c>
      <c r="G696" s="10">
        <v>10</v>
      </c>
      <c r="H696" s="10">
        <v>10</v>
      </c>
      <c r="I696" s="10" t="str">
        <f t="shared" si="40"/>
        <v>-</v>
      </c>
      <c r="J696" s="10">
        <f t="shared" si="41"/>
        <v>483.09178743961354</v>
      </c>
      <c r="K696" s="10" t="str">
        <f t="shared" si="42"/>
        <v>-</v>
      </c>
      <c r="L696" s="10">
        <f t="shared" si="43"/>
        <v>483.09178743961354</v>
      </c>
    </row>
    <row r="697" spans="1:12" x14ac:dyDescent="0.3">
      <c r="A697" s="8"/>
      <c r="B697" s="8"/>
      <c r="C697" s="9" t="s">
        <v>531</v>
      </c>
      <c r="D697" s="9" t="s">
        <v>532</v>
      </c>
      <c r="E697" s="10">
        <v>5657.98</v>
      </c>
      <c r="F697" s="10">
        <v>0</v>
      </c>
      <c r="G697" s="10">
        <v>0</v>
      </c>
      <c r="H697" s="10">
        <v>0</v>
      </c>
      <c r="I697" s="10">
        <f t="shared" si="40"/>
        <v>0</v>
      </c>
      <c r="J697" s="10" t="str">
        <f t="shared" si="41"/>
        <v>-</v>
      </c>
      <c r="K697" s="10">
        <f t="shared" si="42"/>
        <v>0</v>
      </c>
      <c r="L697" s="10" t="str">
        <f t="shared" si="43"/>
        <v>-</v>
      </c>
    </row>
    <row r="698" spans="1:12" x14ac:dyDescent="0.3">
      <c r="A698" s="8"/>
      <c r="B698" s="8"/>
      <c r="C698" s="9" t="s">
        <v>533</v>
      </c>
      <c r="D698" s="9" t="s">
        <v>534</v>
      </c>
      <c r="E698" s="10">
        <v>13000</v>
      </c>
      <c r="F698" s="10">
        <v>12000</v>
      </c>
      <c r="G698" s="10">
        <v>15000</v>
      </c>
      <c r="H698" s="10">
        <v>0</v>
      </c>
      <c r="I698" s="10">
        <f t="shared" si="40"/>
        <v>115.38461538461537</v>
      </c>
      <c r="J698" s="10">
        <f t="shared" si="41"/>
        <v>125</v>
      </c>
      <c r="K698" s="10">
        <f t="shared" si="42"/>
        <v>0</v>
      </c>
      <c r="L698" s="10">
        <f t="shared" si="43"/>
        <v>0</v>
      </c>
    </row>
    <row r="699" spans="1:12" x14ac:dyDescent="0.3">
      <c r="A699" s="8"/>
      <c r="B699" s="8"/>
      <c r="C699" s="9" t="s">
        <v>485</v>
      </c>
      <c r="D699" s="9" t="s">
        <v>486</v>
      </c>
      <c r="E699" s="10">
        <v>0</v>
      </c>
      <c r="F699" s="10">
        <v>329.4</v>
      </c>
      <c r="G699" s="10">
        <v>0</v>
      </c>
      <c r="H699" s="10">
        <v>0</v>
      </c>
      <c r="I699" s="10" t="str">
        <f t="shared" si="40"/>
        <v>-</v>
      </c>
      <c r="J699" s="10">
        <f t="shared" si="41"/>
        <v>0</v>
      </c>
      <c r="K699" s="10" t="str">
        <f t="shared" si="42"/>
        <v>-</v>
      </c>
      <c r="L699" s="10">
        <f t="shared" si="43"/>
        <v>0</v>
      </c>
    </row>
    <row r="700" spans="1:12" x14ac:dyDescent="0.3">
      <c r="A700" s="8"/>
      <c r="B700" s="8"/>
      <c r="C700" s="9" t="s">
        <v>491</v>
      </c>
      <c r="D700" s="9" t="s">
        <v>492</v>
      </c>
      <c r="E700" s="10">
        <v>1579.2</v>
      </c>
      <c r="F700" s="10">
        <v>0</v>
      </c>
      <c r="G700" s="10">
        <v>0</v>
      </c>
      <c r="H700" s="10">
        <v>0</v>
      </c>
      <c r="I700" s="10">
        <f t="shared" si="40"/>
        <v>0</v>
      </c>
      <c r="J700" s="10" t="str">
        <f t="shared" si="41"/>
        <v>-</v>
      </c>
      <c r="K700" s="10">
        <f t="shared" si="42"/>
        <v>0</v>
      </c>
      <c r="L700" s="10" t="str">
        <f t="shared" si="43"/>
        <v>-</v>
      </c>
    </row>
    <row r="701" spans="1:12" x14ac:dyDescent="0.3">
      <c r="A701" s="5"/>
      <c r="B701" s="6" t="s">
        <v>457</v>
      </c>
      <c r="C701" s="5"/>
      <c r="D701" s="6" t="s">
        <v>458</v>
      </c>
      <c r="E701" s="7">
        <f>+E702+E703</f>
        <v>49478.1</v>
      </c>
      <c r="F701" s="7">
        <f>+F702+F703</f>
        <v>862667.98</v>
      </c>
      <c r="G701" s="7">
        <f>+G702+G703</f>
        <v>0</v>
      </c>
      <c r="H701" s="7">
        <f>+H702+H703</f>
        <v>0</v>
      </c>
      <c r="I701" s="7">
        <f t="shared" si="40"/>
        <v>0</v>
      </c>
      <c r="J701" s="7">
        <f t="shared" si="41"/>
        <v>0</v>
      </c>
      <c r="K701" s="7">
        <f t="shared" si="42"/>
        <v>0</v>
      </c>
      <c r="L701" s="7">
        <f t="shared" si="43"/>
        <v>0</v>
      </c>
    </row>
    <row r="702" spans="1:12" x14ac:dyDescent="0.3">
      <c r="A702" s="8"/>
      <c r="B702" s="8"/>
      <c r="C702" s="9" t="s">
        <v>525</v>
      </c>
      <c r="D702" s="9" t="s">
        <v>526</v>
      </c>
      <c r="E702" s="10">
        <v>49478.1</v>
      </c>
      <c r="F702" s="10">
        <v>0</v>
      </c>
      <c r="G702" s="10">
        <v>0</v>
      </c>
      <c r="H702" s="10">
        <v>0</v>
      </c>
      <c r="I702" s="10">
        <f t="shared" si="40"/>
        <v>0</v>
      </c>
      <c r="J702" s="10" t="str">
        <f t="shared" si="41"/>
        <v>-</v>
      </c>
      <c r="K702" s="10">
        <f t="shared" si="42"/>
        <v>0</v>
      </c>
      <c r="L702" s="10" t="str">
        <f t="shared" si="43"/>
        <v>-</v>
      </c>
    </row>
    <row r="703" spans="1:12" x14ac:dyDescent="0.3">
      <c r="A703" s="8"/>
      <c r="B703" s="8"/>
      <c r="C703" s="9" t="s">
        <v>535</v>
      </c>
      <c r="D703" s="9" t="s">
        <v>536</v>
      </c>
      <c r="E703" s="10">
        <v>0</v>
      </c>
      <c r="F703" s="10">
        <v>862667.98</v>
      </c>
      <c r="G703" s="10">
        <v>0</v>
      </c>
      <c r="H703" s="10">
        <v>0</v>
      </c>
      <c r="I703" s="10" t="str">
        <f t="shared" si="40"/>
        <v>-</v>
      </c>
      <c r="J703" s="10">
        <f t="shared" si="41"/>
        <v>0</v>
      </c>
      <c r="K703" s="10" t="str">
        <f t="shared" si="42"/>
        <v>-</v>
      </c>
      <c r="L703" s="10">
        <f t="shared" si="43"/>
        <v>0</v>
      </c>
    </row>
    <row r="704" spans="1:12" x14ac:dyDescent="0.3">
      <c r="A704" s="5"/>
      <c r="B704" s="6" t="s">
        <v>55</v>
      </c>
      <c r="C704" s="5"/>
      <c r="D704" s="6" t="s">
        <v>56</v>
      </c>
      <c r="E704" s="7">
        <f>+E705+E706+E707</f>
        <v>99612.859999999986</v>
      </c>
      <c r="F704" s="7">
        <f>+F705+F706+F707</f>
        <v>0</v>
      </c>
      <c r="G704" s="7">
        <f>+G705+G706+G707</f>
        <v>0</v>
      </c>
      <c r="H704" s="7">
        <f>+H705+H706+H707</f>
        <v>0</v>
      </c>
      <c r="I704" s="7">
        <f t="shared" si="40"/>
        <v>0</v>
      </c>
      <c r="J704" s="7" t="str">
        <f t="shared" si="41"/>
        <v>-</v>
      </c>
      <c r="K704" s="7">
        <f t="shared" si="42"/>
        <v>0</v>
      </c>
      <c r="L704" s="7" t="str">
        <f t="shared" si="43"/>
        <v>-</v>
      </c>
    </row>
    <row r="705" spans="1:12" x14ac:dyDescent="0.3">
      <c r="A705" s="8"/>
      <c r="B705" s="8"/>
      <c r="C705" s="9" t="s">
        <v>509</v>
      </c>
      <c r="D705" s="9" t="s">
        <v>510</v>
      </c>
      <c r="E705" s="10">
        <v>19537.46</v>
      </c>
      <c r="F705" s="10">
        <v>0</v>
      </c>
      <c r="G705" s="10">
        <v>0</v>
      </c>
      <c r="H705" s="10">
        <v>0</v>
      </c>
      <c r="I705" s="10">
        <f t="shared" si="40"/>
        <v>0</v>
      </c>
      <c r="J705" s="10" t="str">
        <f t="shared" si="41"/>
        <v>-</v>
      </c>
      <c r="K705" s="10">
        <f t="shared" si="42"/>
        <v>0</v>
      </c>
      <c r="L705" s="10" t="str">
        <f t="shared" si="43"/>
        <v>-</v>
      </c>
    </row>
    <row r="706" spans="1:12" x14ac:dyDescent="0.3">
      <c r="A706" s="8"/>
      <c r="B706" s="8"/>
      <c r="C706" s="9" t="s">
        <v>521</v>
      </c>
      <c r="D706" s="9" t="s">
        <v>522</v>
      </c>
      <c r="E706" s="10">
        <v>2.39</v>
      </c>
      <c r="F706" s="10">
        <v>0</v>
      </c>
      <c r="G706" s="10">
        <v>0</v>
      </c>
      <c r="H706" s="10">
        <v>0</v>
      </c>
      <c r="I706" s="10">
        <f t="shared" si="40"/>
        <v>0</v>
      </c>
      <c r="J706" s="10" t="str">
        <f t="shared" si="41"/>
        <v>-</v>
      </c>
      <c r="K706" s="10">
        <f t="shared" si="42"/>
        <v>0</v>
      </c>
      <c r="L706" s="10" t="str">
        <f t="shared" si="43"/>
        <v>-</v>
      </c>
    </row>
    <row r="707" spans="1:12" x14ac:dyDescent="0.3">
      <c r="A707" s="8"/>
      <c r="B707" s="8"/>
      <c r="C707" s="9" t="s">
        <v>525</v>
      </c>
      <c r="D707" s="9" t="s">
        <v>526</v>
      </c>
      <c r="E707" s="10">
        <v>80073.009999999995</v>
      </c>
      <c r="F707" s="10">
        <v>0</v>
      </c>
      <c r="G707" s="10">
        <v>0</v>
      </c>
      <c r="H707" s="10">
        <v>0</v>
      </c>
      <c r="I707" s="10">
        <f t="shared" ref="I707:I770" si="44">IF(E707&lt;&gt;0,G707/E707*100,"-")</f>
        <v>0</v>
      </c>
      <c r="J707" s="10" t="str">
        <f t="shared" ref="J707:J770" si="45">IF(F707&lt;&gt;0,G707/F707*100,"-")</f>
        <v>-</v>
      </c>
      <c r="K707" s="10">
        <f t="shared" ref="K707:K770" si="46">IF(E707&lt;&gt;0,H707/E707*100,"-")</f>
        <v>0</v>
      </c>
      <c r="L707" s="10" t="str">
        <f t="shared" ref="L707:L770" si="47">IF(F707&lt;&gt;0,H707/F707*100,"-")</f>
        <v>-</v>
      </c>
    </row>
    <row r="708" spans="1:12" x14ac:dyDescent="0.3">
      <c r="A708" s="5"/>
      <c r="B708" s="6" t="s">
        <v>122</v>
      </c>
      <c r="C708" s="5"/>
      <c r="D708" s="6" t="s">
        <v>123</v>
      </c>
      <c r="E708" s="7">
        <f>+E709</f>
        <v>122279.22</v>
      </c>
      <c r="F708" s="7">
        <f>+F709</f>
        <v>102279.22</v>
      </c>
      <c r="G708" s="7">
        <f>+G709</f>
        <v>0</v>
      </c>
      <c r="H708" s="7">
        <f>+H709</f>
        <v>0</v>
      </c>
      <c r="I708" s="7">
        <f t="shared" si="44"/>
        <v>0</v>
      </c>
      <c r="J708" s="7">
        <f t="shared" si="45"/>
        <v>0</v>
      </c>
      <c r="K708" s="7">
        <f t="shared" si="46"/>
        <v>0</v>
      </c>
      <c r="L708" s="7">
        <f t="shared" si="47"/>
        <v>0</v>
      </c>
    </row>
    <row r="709" spans="1:12" x14ac:dyDescent="0.3">
      <c r="A709" s="8"/>
      <c r="B709" s="8"/>
      <c r="C709" s="9" t="s">
        <v>529</v>
      </c>
      <c r="D709" s="9" t="s">
        <v>530</v>
      </c>
      <c r="E709" s="10">
        <v>122279.22</v>
      </c>
      <c r="F709" s="10">
        <v>102279.22</v>
      </c>
      <c r="G709" s="10">
        <v>0</v>
      </c>
      <c r="H709" s="10">
        <v>0</v>
      </c>
      <c r="I709" s="10">
        <f t="shared" si="44"/>
        <v>0</v>
      </c>
      <c r="J709" s="10">
        <f t="shared" si="45"/>
        <v>0</v>
      </c>
      <c r="K709" s="10">
        <f t="shared" si="46"/>
        <v>0</v>
      </c>
      <c r="L709" s="10">
        <f t="shared" si="47"/>
        <v>0</v>
      </c>
    </row>
    <row r="710" spans="1:12" x14ac:dyDescent="0.3">
      <c r="A710" s="5"/>
      <c r="B710" s="6" t="s">
        <v>463</v>
      </c>
      <c r="C710" s="5"/>
      <c r="D710" s="6" t="s">
        <v>464</v>
      </c>
      <c r="E710" s="7">
        <f>+E711+E712</f>
        <v>154033.10999999999</v>
      </c>
      <c r="F710" s="7">
        <f>+F711+F712</f>
        <v>0</v>
      </c>
      <c r="G710" s="7">
        <f>+G711+G712</f>
        <v>124044.27</v>
      </c>
      <c r="H710" s="7">
        <f>+H711+H712</f>
        <v>0</v>
      </c>
      <c r="I710" s="7">
        <f t="shared" si="44"/>
        <v>80.530913126405096</v>
      </c>
      <c r="J710" s="7" t="str">
        <f t="shared" si="45"/>
        <v>-</v>
      </c>
      <c r="K710" s="7">
        <f t="shared" si="46"/>
        <v>0</v>
      </c>
      <c r="L710" s="7" t="str">
        <f t="shared" si="47"/>
        <v>-</v>
      </c>
    </row>
    <row r="711" spans="1:12" x14ac:dyDescent="0.3">
      <c r="A711" s="8"/>
      <c r="B711" s="8"/>
      <c r="C711" s="9" t="s">
        <v>537</v>
      </c>
      <c r="D711" s="9" t="s">
        <v>538</v>
      </c>
      <c r="E711" s="10">
        <v>0</v>
      </c>
      <c r="F711" s="10">
        <v>0</v>
      </c>
      <c r="G711" s="10">
        <v>124044.27</v>
      </c>
      <c r="H711" s="10">
        <v>0</v>
      </c>
      <c r="I711" s="10" t="str">
        <f t="shared" si="44"/>
        <v>-</v>
      </c>
      <c r="J711" s="10" t="str">
        <f t="shared" si="45"/>
        <v>-</v>
      </c>
      <c r="K711" s="10" t="str">
        <f t="shared" si="46"/>
        <v>-</v>
      </c>
      <c r="L711" s="10" t="str">
        <f t="shared" si="47"/>
        <v>-</v>
      </c>
    </row>
    <row r="712" spans="1:12" x14ac:dyDescent="0.3">
      <c r="A712" s="8"/>
      <c r="B712" s="8"/>
      <c r="C712" s="9" t="s">
        <v>481</v>
      </c>
      <c r="D712" s="9" t="s">
        <v>482</v>
      </c>
      <c r="E712" s="10">
        <v>154033.10999999999</v>
      </c>
      <c r="F712" s="10">
        <v>0</v>
      </c>
      <c r="G712" s="10">
        <v>0</v>
      </c>
      <c r="H712" s="10">
        <v>0</v>
      </c>
      <c r="I712" s="10">
        <f t="shared" si="44"/>
        <v>0</v>
      </c>
      <c r="J712" s="10" t="str">
        <f t="shared" si="45"/>
        <v>-</v>
      </c>
      <c r="K712" s="10">
        <f t="shared" si="46"/>
        <v>0</v>
      </c>
      <c r="L712" s="10" t="str">
        <f t="shared" si="47"/>
        <v>-</v>
      </c>
    </row>
    <row r="713" spans="1:12" x14ac:dyDescent="0.3">
      <c r="A713" s="5"/>
      <c r="B713" s="6" t="s">
        <v>89</v>
      </c>
      <c r="C713" s="5"/>
      <c r="D713" s="6" t="s">
        <v>90</v>
      </c>
      <c r="E713" s="7">
        <f>+E714+E715+E716+E717+E718+E719+E720</f>
        <v>193095.88</v>
      </c>
      <c r="F713" s="7">
        <f>+F714+F715+F716+F717+F718+F719+F720</f>
        <v>0</v>
      </c>
      <c r="G713" s="7">
        <f>+G714+G715+G716+G717+G718+G719+G720</f>
        <v>1933452.65</v>
      </c>
      <c r="H713" s="7">
        <f>+H714+H715+H716+H717+H718+H719+H720</f>
        <v>7535981.8200000003</v>
      </c>
      <c r="I713" s="7">
        <f t="shared" si="44"/>
        <v>1001.2915086536284</v>
      </c>
      <c r="J713" s="7" t="str">
        <f t="shared" si="45"/>
        <v>-</v>
      </c>
      <c r="K713" s="7">
        <f t="shared" si="46"/>
        <v>3902.7149724789574</v>
      </c>
      <c r="L713" s="7" t="str">
        <f t="shared" si="47"/>
        <v>-</v>
      </c>
    </row>
    <row r="714" spans="1:12" x14ac:dyDescent="0.3">
      <c r="A714" s="8"/>
      <c r="B714" s="8"/>
      <c r="C714" s="9" t="s">
        <v>515</v>
      </c>
      <c r="D714" s="9" t="s">
        <v>516</v>
      </c>
      <c r="E714" s="10">
        <v>0</v>
      </c>
      <c r="F714" s="10">
        <v>0</v>
      </c>
      <c r="G714" s="10">
        <v>1065917.06</v>
      </c>
      <c r="H714" s="10">
        <v>7516981.8200000003</v>
      </c>
      <c r="I714" s="10" t="str">
        <f t="shared" si="44"/>
        <v>-</v>
      </c>
      <c r="J714" s="10" t="str">
        <f t="shared" si="45"/>
        <v>-</v>
      </c>
      <c r="K714" s="10" t="str">
        <f t="shared" si="46"/>
        <v>-</v>
      </c>
      <c r="L714" s="10" t="str">
        <f t="shared" si="47"/>
        <v>-</v>
      </c>
    </row>
    <row r="715" spans="1:12" x14ac:dyDescent="0.3">
      <c r="A715" s="8"/>
      <c r="B715" s="8"/>
      <c r="C715" s="9" t="s">
        <v>519</v>
      </c>
      <c r="D715" s="9" t="s">
        <v>520</v>
      </c>
      <c r="E715" s="10">
        <v>149459</v>
      </c>
      <c r="F715" s="10">
        <v>0</v>
      </c>
      <c r="G715" s="10">
        <v>814535.59</v>
      </c>
      <c r="H715" s="10">
        <v>0</v>
      </c>
      <c r="I715" s="10">
        <f t="shared" si="44"/>
        <v>544.98932148616007</v>
      </c>
      <c r="J715" s="10" t="str">
        <f t="shared" si="45"/>
        <v>-</v>
      </c>
      <c r="K715" s="10">
        <f t="shared" si="46"/>
        <v>0</v>
      </c>
      <c r="L715" s="10" t="str">
        <f t="shared" si="47"/>
        <v>-</v>
      </c>
    </row>
    <row r="716" spans="1:12" x14ac:dyDescent="0.3">
      <c r="A716" s="8"/>
      <c r="B716" s="8"/>
      <c r="C716" s="9" t="s">
        <v>521</v>
      </c>
      <c r="D716" s="9" t="s">
        <v>522</v>
      </c>
      <c r="E716" s="10">
        <v>0</v>
      </c>
      <c r="F716" s="10">
        <v>0</v>
      </c>
      <c r="G716" s="10">
        <v>20000</v>
      </c>
      <c r="H716" s="10">
        <v>0</v>
      </c>
      <c r="I716" s="10" t="str">
        <f t="shared" si="44"/>
        <v>-</v>
      </c>
      <c r="J716" s="10" t="str">
        <f t="shared" si="45"/>
        <v>-</v>
      </c>
      <c r="K716" s="10" t="str">
        <f t="shared" si="46"/>
        <v>-</v>
      </c>
      <c r="L716" s="10" t="str">
        <f t="shared" si="47"/>
        <v>-</v>
      </c>
    </row>
    <row r="717" spans="1:12" x14ac:dyDescent="0.3">
      <c r="A717" s="8"/>
      <c r="B717" s="8"/>
      <c r="C717" s="9" t="s">
        <v>479</v>
      </c>
      <c r="D717" s="9" t="s">
        <v>480</v>
      </c>
      <c r="E717" s="10">
        <v>28472.6</v>
      </c>
      <c r="F717" s="10">
        <v>0</v>
      </c>
      <c r="G717" s="10">
        <v>0</v>
      </c>
      <c r="H717" s="10">
        <v>0</v>
      </c>
      <c r="I717" s="10">
        <f t="shared" si="44"/>
        <v>0</v>
      </c>
      <c r="J717" s="10" t="str">
        <f t="shared" si="45"/>
        <v>-</v>
      </c>
      <c r="K717" s="10">
        <f t="shared" si="46"/>
        <v>0</v>
      </c>
      <c r="L717" s="10" t="str">
        <f t="shared" si="47"/>
        <v>-</v>
      </c>
    </row>
    <row r="718" spans="1:12" x14ac:dyDescent="0.3">
      <c r="A718" s="8"/>
      <c r="B718" s="8"/>
      <c r="C718" s="9" t="s">
        <v>481</v>
      </c>
      <c r="D718" s="9" t="s">
        <v>482</v>
      </c>
      <c r="E718" s="10">
        <v>15164.28</v>
      </c>
      <c r="F718" s="10">
        <v>0</v>
      </c>
      <c r="G718" s="10">
        <v>0</v>
      </c>
      <c r="H718" s="10">
        <v>0</v>
      </c>
      <c r="I718" s="10">
        <f t="shared" si="44"/>
        <v>0</v>
      </c>
      <c r="J718" s="10" t="str">
        <f t="shared" si="45"/>
        <v>-</v>
      </c>
      <c r="K718" s="10">
        <f t="shared" si="46"/>
        <v>0</v>
      </c>
      <c r="L718" s="10" t="str">
        <f t="shared" si="47"/>
        <v>-</v>
      </c>
    </row>
    <row r="719" spans="1:12" x14ac:dyDescent="0.3">
      <c r="A719" s="8"/>
      <c r="B719" s="8"/>
      <c r="C719" s="9" t="s">
        <v>489</v>
      </c>
      <c r="D719" s="9" t="s">
        <v>490</v>
      </c>
      <c r="E719" s="10">
        <v>0</v>
      </c>
      <c r="F719" s="10">
        <v>0</v>
      </c>
      <c r="G719" s="10">
        <v>20000</v>
      </c>
      <c r="H719" s="10">
        <v>0</v>
      </c>
      <c r="I719" s="10" t="str">
        <f t="shared" si="44"/>
        <v>-</v>
      </c>
      <c r="J719" s="10" t="str">
        <f t="shared" si="45"/>
        <v>-</v>
      </c>
      <c r="K719" s="10" t="str">
        <f t="shared" si="46"/>
        <v>-</v>
      </c>
      <c r="L719" s="10" t="str">
        <f t="shared" si="47"/>
        <v>-</v>
      </c>
    </row>
    <row r="720" spans="1:12" x14ac:dyDescent="0.3">
      <c r="A720" s="8"/>
      <c r="B720" s="8"/>
      <c r="C720" s="9" t="s">
        <v>495</v>
      </c>
      <c r="D720" s="9" t="s">
        <v>496</v>
      </c>
      <c r="E720" s="10">
        <v>0</v>
      </c>
      <c r="F720" s="10">
        <v>0</v>
      </c>
      <c r="G720" s="10">
        <v>13000</v>
      </c>
      <c r="H720" s="10">
        <v>19000</v>
      </c>
      <c r="I720" s="10" t="str">
        <f t="shared" si="44"/>
        <v>-</v>
      </c>
      <c r="J720" s="10" t="str">
        <f t="shared" si="45"/>
        <v>-</v>
      </c>
      <c r="K720" s="10" t="str">
        <f t="shared" si="46"/>
        <v>-</v>
      </c>
      <c r="L720" s="10" t="str">
        <f t="shared" si="47"/>
        <v>-</v>
      </c>
    </row>
    <row r="721" spans="1:12" x14ac:dyDescent="0.3">
      <c r="A721" s="5"/>
      <c r="B721" s="6" t="s">
        <v>539</v>
      </c>
      <c r="C721" s="5"/>
      <c r="D721" s="6" t="s">
        <v>540</v>
      </c>
      <c r="E721" s="7">
        <f>+E722+E723+E724+E725+E726+E727+E728+E729+E730</f>
        <v>11714059.100000001</v>
      </c>
      <c r="F721" s="7">
        <f>+F722+F723+F724+F725+F726+F727+F728+F729+F730</f>
        <v>6539493.9299999997</v>
      </c>
      <c r="G721" s="7">
        <f>+G722+G723+G724+G725+G726+G727+G728+G729+G730</f>
        <v>14940636.039999999</v>
      </c>
      <c r="H721" s="7">
        <f>+H722+H723+H724+H725+H726+H727+H728+H729+H730</f>
        <v>12710252.279999999</v>
      </c>
      <c r="I721" s="7">
        <f t="shared" si="44"/>
        <v>127.54448233917479</v>
      </c>
      <c r="J721" s="7">
        <f t="shared" si="45"/>
        <v>228.46777135857056</v>
      </c>
      <c r="K721" s="7">
        <f t="shared" si="46"/>
        <v>108.50425263775558</v>
      </c>
      <c r="L721" s="7">
        <f t="shared" si="47"/>
        <v>194.3614049657815</v>
      </c>
    </row>
    <row r="722" spans="1:12" x14ac:dyDescent="0.3">
      <c r="A722" s="8"/>
      <c r="B722" s="8"/>
      <c r="C722" s="9" t="s">
        <v>509</v>
      </c>
      <c r="D722" s="9" t="s">
        <v>510</v>
      </c>
      <c r="E722" s="10">
        <v>5061435.03</v>
      </c>
      <c r="F722" s="10">
        <v>1011760.63</v>
      </c>
      <c r="G722" s="10">
        <v>0</v>
      </c>
      <c r="H722" s="10">
        <v>0</v>
      </c>
      <c r="I722" s="10">
        <f t="shared" si="44"/>
        <v>0</v>
      </c>
      <c r="J722" s="10">
        <f t="shared" si="45"/>
        <v>0</v>
      </c>
      <c r="K722" s="10">
        <f t="shared" si="46"/>
        <v>0</v>
      </c>
      <c r="L722" s="10">
        <f t="shared" si="47"/>
        <v>0</v>
      </c>
    </row>
    <row r="723" spans="1:12" x14ac:dyDescent="0.3">
      <c r="A723" s="8"/>
      <c r="B723" s="8"/>
      <c r="C723" s="9" t="s">
        <v>531</v>
      </c>
      <c r="D723" s="9" t="s">
        <v>532</v>
      </c>
      <c r="E723" s="10">
        <v>0</v>
      </c>
      <c r="F723" s="10">
        <v>0</v>
      </c>
      <c r="G723" s="10">
        <v>50000</v>
      </c>
      <c r="H723" s="10">
        <v>0</v>
      </c>
      <c r="I723" s="10" t="str">
        <f t="shared" si="44"/>
        <v>-</v>
      </c>
      <c r="J723" s="10" t="str">
        <f t="shared" si="45"/>
        <v>-</v>
      </c>
      <c r="K723" s="10" t="str">
        <f t="shared" si="46"/>
        <v>-</v>
      </c>
      <c r="L723" s="10" t="str">
        <f t="shared" si="47"/>
        <v>-</v>
      </c>
    </row>
    <row r="724" spans="1:12" x14ac:dyDescent="0.3">
      <c r="A724" s="8"/>
      <c r="B724" s="8"/>
      <c r="C724" s="9" t="s">
        <v>511</v>
      </c>
      <c r="D724" s="9" t="s">
        <v>512</v>
      </c>
      <c r="E724" s="10">
        <v>2401854.54</v>
      </c>
      <c r="F724" s="10">
        <v>0</v>
      </c>
      <c r="G724" s="10">
        <v>1414212.19</v>
      </c>
      <c r="H724" s="10">
        <v>2615000</v>
      </c>
      <c r="I724" s="10">
        <f t="shared" si="44"/>
        <v>58.880009861046787</v>
      </c>
      <c r="J724" s="10" t="str">
        <f t="shared" si="45"/>
        <v>-</v>
      </c>
      <c r="K724" s="10">
        <f t="shared" si="46"/>
        <v>108.87420351442265</v>
      </c>
      <c r="L724" s="10" t="str">
        <f t="shared" si="47"/>
        <v>-</v>
      </c>
    </row>
    <row r="725" spans="1:12" x14ac:dyDescent="0.3">
      <c r="A725" s="8"/>
      <c r="B725" s="8"/>
      <c r="C725" s="9" t="s">
        <v>515</v>
      </c>
      <c r="D725" s="9" t="s">
        <v>516</v>
      </c>
      <c r="E725" s="10">
        <v>3361458.84</v>
      </c>
      <c r="F725" s="10">
        <v>5279994.68</v>
      </c>
      <c r="G725" s="10">
        <v>9182016.9399999995</v>
      </c>
      <c r="H725" s="10">
        <v>9167554.4199999999</v>
      </c>
      <c r="I725" s="10">
        <f t="shared" si="44"/>
        <v>273.15571533221566</v>
      </c>
      <c r="J725" s="10">
        <f t="shared" si="45"/>
        <v>173.90201120429919</v>
      </c>
      <c r="K725" s="10">
        <f t="shared" si="46"/>
        <v>272.72546999266547</v>
      </c>
      <c r="L725" s="10">
        <f t="shared" si="47"/>
        <v>173.62809956467609</v>
      </c>
    </row>
    <row r="726" spans="1:12" x14ac:dyDescent="0.3">
      <c r="A726" s="8"/>
      <c r="B726" s="8"/>
      <c r="C726" s="9" t="s">
        <v>517</v>
      </c>
      <c r="D726" s="9" t="s">
        <v>518</v>
      </c>
      <c r="E726" s="10">
        <v>39327.919999999998</v>
      </c>
      <c r="F726" s="10">
        <v>0</v>
      </c>
      <c r="G726" s="10">
        <v>0</v>
      </c>
      <c r="H726" s="10">
        <v>0</v>
      </c>
      <c r="I726" s="10">
        <f t="shared" si="44"/>
        <v>0</v>
      </c>
      <c r="J726" s="10" t="str">
        <f t="shared" si="45"/>
        <v>-</v>
      </c>
      <c r="K726" s="10">
        <f t="shared" si="46"/>
        <v>0</v>
      </c>
      <c r="L726" s="10" t="str">
        <f t="shared" si="47"/>
        <v>-</v>
      </c>
    </row>
    <row r="727" spans="1:12" x14ac:dyDescent="0.3">
      <c r="A727" s="8"/>
      <c r="B727" s="8"/>
      <c r="C727" s="9" t="s">
        <v>519</v>
      </c>
      <c r="D727" s="9" t="s">
        <v>520</v>
      </c>
      <c r="E727" s="10">
        <v>263006.75</v>
      </c>
      <c r="F727" s="10">
        <v>0</v>
      </c>
      <c r="G727" s="10">
        <v>170000</v>
      </c>
      <c r="H727" s="10">
        <v>0</v>
      </c>
      <c r="I727" s="10">
        <f t="shared" si="44"/>
        <v>64.637124332360301</v>
      </c>
      <c r="J727" s="10" t="str">
        <f t="shared" si="45"/>
        <v>-</v>
      </c>
      <c r="K727" s="10">
        <f t="shared" si="46"/>
        <v>0</v>
      </c>
      <c r="L727" s="10" t="str">
        <f t="shared" si="47"/>
        <v>-</v>
      </c>
    </row>
    <row r="728" spans="1:12" x14ac:dyDescent="0.3">
      <c r="A728" s="8"/>
      <c r="B728" s="8"/>
      <c r="C728" s="9" t="s">
        <v>521</v>
      </c>
      <c r="D728" s="9" t="s">
        <v>522</v>
      </c>
      <c r="E728" s="10">
        <v>83322.960000000006</v>
      </c>
      <c r="F728" s="10">
        <v>0</v>
      </c>
      <c r="G728" s="10">
        <v>3841380.9</v>
      </c>
      <c r="H728" s="10">
        <v>422105.51</v>
      </c>
      <c r="I728" s="10">
        <f t="shared" si="44"/>
        <v>4610.2309615500935</v>
      </c>
      <c r="J728" s="10" t="str">
        <f t="shared" si="45"/>
        <v>-</v>
      </c>
      <c r="K728" s="10">
        <f t="shared" si="46"/>
        <v>506.58967228240567</v>
      </c>
      <c r="L728" s="10" t="str">
        <f t="shared" si="47"/>
        <v>-</v>
      </c>
    </row>
    <row r="729" spans="1:12" x14ac:dyDescent="0.3">
      <c r="A729" s="8"/>
      <c r="B729" s="8"/>
      <c r="C729" s="9" t="s">
        <v>525</v>
      </c>
      <c r="D729" s="9" t="s">
        <v>526</v>
      </c>
      <c r="E729" s="10">
        <v>25581.23</v>
      </c>
      <c r="F729" s="10">
        <v>0</v>
      </c>
      <c r="G729" s="10">
        <v>276764.18</v>
      </c>
      <c r="H729" s="10">
        <v>505592.35</v>
      </c>
      <c r="I729" s="10">
        <f t="shared" si="44"/>
        <v>1081.9033330297254</v>
      </c>
      <c r="J729" s="10" t="str">
        <f t="shared" si="45"/>
        <v>-</v>
      </c>
      <c r="K729" s="10">
        <f t="shared" si="46"/>
        <v>1976.4192339461392</v>
      </c>
      <c r="L729" s="10" t="str">
        <f t="shared" si="47"/>
        <v>-</v>
      </c>
    </row>
    <row r="730" spans="1:12" x14ac:dyDescent="0.3">
      <c r="A730" s="8"/>
      <c r="B730" s="8"/>
      <c r="C730" s="9" t="s">
        <v>527</v>
      </c>
      <c r="D730" s="9" t="s">
        <v>528</v>
      </c>
      <c r="E730" s="10">
        <v>478071.83</v>
      </c>
      <c r="F730" s="10">
        <v>247738.62</v>
      </c>
      <c r="G730" s="10">
        <v>6261.83</v>
      </c>
      <c r="H730" s="10">
        <v>0</v>
      </c>
      <c r="I730" s="10">
        <f t="shared" si="44"/>
        <v>1.3098094485090241</v>
      </c>
      <c r="J730" s="10">
        <f t="shared" si="45"/>
        <v>2.5275954148771795</v>
      </c>
      <c r="K730" s="10">
        <f t="shared" si="46"/>
        <v>0</v>
      </c>
      <c r="L730" s="10">
        <f t="shared" si="47"/>
        <v>0</v>
      </c>
    </row>
    <row r="731" spans="1:12" x14ac:dyDescent="0.3">
      <c r="A731" s="5"/>
      <c r="B731" s="6" t="s">
        <v>252</v>
      </c>
      <c r="C731" s="5"/>
      <c r="D731" s="6" t="s">
        <v>253</v>
      </c>
      <c r="E731" s="7">
        <f>+E732+E733+E734+E735+E736+E737+E738+E739+E740+E741+E742+E743</f>
        <v>7680302.9399999995</v>
      </c>
      <c r="F731" s="7">
        <f>+F732+F733+F734+F735+F736+F737+F738+F739+F740+F741+F742+F743</f>
        <v>2768652.5100000002</v>
      </c>
      <c r="G731" s="7">
        <f>+G732+G733+G734+G735+G736+G737+G738+G739+G740+G741+G742+G743</f>
        <v>2491806.75</v>
      </c>
      <c r="H731" s="7">
        <f>+H732+H733+H734+H735+H736+H737+H738+H739+H740+H741+H742+H743</f>
        <v>513355.4</v>
      </c>
      <c r="I731" s="7">
        <f t="shared" si="44"/>
        <v>32.444120622148276</v>
      </c>
      <c r="J731" s="7">
        <f t="shared" si="45"/>
        <v>90.000703988670637</v>
      </c>
      <c r="K731" s="7">
        <f t="shared" si="46"/>
        <v>6.6840514496684698</v>
      </c>
      <c r="L731" s="7">
        <f t="shared" si="47"/>
        <v>18.541705690614098</v>
      </c>
    </row>
    <row r="732" spans="1:12" x14ac:dyDescent="0.3">
      <c r="A732" s="8"/>
      <c r="B732" s="8"/>
      <c r="C732" s="9" t="s">
        <v>499</v>
      </c>
      <c r="D732" s="9" t="s">
        <v>500</v>
      </c>
      <c r="E732" s="10">
        <v>0</v>
      </c>
      <c r="F732" s="10">
        <v>2806.87</v>
      </c>
      <c r="G732" s="10">
        <v>0</v>
      </c>
      <c r="H732" s="10">
        <v>0</v>
      </c>
      <c r="I732" s="10" t="str">
        <f t="shared" si="44"/>
        <v>-</v>
      </c>
      <c r="J732" s="10">
        <f t="shared" si="45"/>
        <v>0</v>
      </c>
      <c r="K732" s="10" t="str">
        <f t="shared" si="46"/>
        <v>-</v>
      </c>
      <c r="L732" s="10">
        <f t="shared" si="47"/>
        <v>0</v>
      </c>
    </row>
    <row r="733" spans="1:12" x14ac:dyDescent="0.3">
      <c r="A733" s="8"/>
      <c r="B733" s="8"/>
      <c r="C733" s="9" t="s">
        <v>501</v>
      </c>
      <c r="D733" s="9" t="s">
        <v>502</v>
      </c>
      <c r="E733" s="10">
        <v>3047.5</v>
      </c>
      <c r="F733" s="10">
        <v>7191.9</v>
      </c>
      <c r="G733" s="10">
        <v>317000</v>
      </c>
      <c r="H733" s="10">
        <v>45000</v>
      </c>
      <c r="I733" s="10">
        <f t="shared" si="44"/>
        <v>10401.968826907301</v>
      </c>
      <c r="J733" s="10">
        <f t="shared" si="45"/>
        <v>4407.7364813192626</v>
      </c>
      <c r="K733" s="10">
        <f t="shared" si="46"/>
        <v>1476.6201804757998</v>
      </c>
      <c r="L733" s="10">
        <f t="shared" si="47"/>
        <v>625.70391690651991</v>
      </c>
    </row>
    <row r="734" spans="1:12" x14ac:dyDescent="0.3">
      <c r="A734" s="8"/>
      <c r="B734" s="8"/>
      <c r="C734" s="9" t="s">
        <v>505</v>
      </c>
      <c r="D734" s="9" t="s">
        <v>506</v>
      </c>
      <c r="E734" s="10">
        <v>57124.93</v>
      </c>
      <c r="F734" s="10">
        <v>95100.46</v>
      </c>
      <c r="G734" s="10">
        <v>0</v>
      </c>
      <c r="H734" s="10">
        <v>0</v>
      </c>
      <c r="I734" s="10">
        <f t="shared" si="44"/>
        <v>0</v>
      </c>
      <c r="J734" s="10">
        <f t="shared" si="45"/>
        <v>0</v>
      </c>
      <c r="K734" s="10">
        <f t="shared" si="46"/>
        <v>0</v>
      </c>
      <c r="L734" s="10">
        <f t="shared" si="47"/>
        <v>0</v>
      </c>
    </row>
    <row r="735" spans="1:12" x14ac:dyDescent="0.3">
      <c r="A735" s="8"/>
      <c r="B735" s="8"/>
      <c r="C735" s="9" t="s">
        <v>509</v>
      </c>
      <c r="D735" s="9" t="s">
        <v>510</v>
      </c>
      <c r="E735" s="10">
        <v>737603.58</v>
      </c>
      <c r="F735" s="10">
        <v>0</v>
      </c>
      <c r="G735" s="10">
        <v>3355.4</v>
      </c>
      <c r="H735" s="10">
        <v>3355.4</v>
      </c>
      <c r="I735" s="10">
        <f t="shared" si="44"/>
        <v>0.45490560119027629</v>
      </c>
      <c r="J735" s="10" t="str">
        <f t="shared" si="45"/>
        <v>-</v>
      </c>
      <c r="K735" s="10">
        <f t="shared" si="46"/>
        <v>0.45490560119027629</v>
      </c>
      <c r="L735" s="10" t="str">
        <f t="shared" si="47"/>
        <v>-</v>
      </c>
    </row>
    <row r="736" spans="1:12" x14ac:dyDescent="0.3">
      <c r="A736" s="8"/>
      <c r="B736" s="8"/>
      <c r="C736" s="9" t="s">
        <v>531</v>
      </c>
      <c r="D736" s="9" t="s">
        <v>532</v>
      </c>
      <c r="E736" s="10">
        <v>5000</v>
      </c>
      <c r="F736" s="10">
        <v>0</v>
      </c>
      <c r="G736" s="10">
        <v>0</v>
      </c>
      <c r="H736" s="10">
        <v>0</v>
      </c>
      <c r="I736" s="10">
        <f t="shared" si="44"/>
        <v>0</v>
      </c>
      <c r="J736" s="10" t="str">
        <f t="shared" si="45"/>
        <v>-</v>
      </c>
      <c r="K736" s="10">
        <f t="shared" si="46"/>
        <v>0</v>
      </c>
      <c r="L736" s="10" t="str">
        <f t="shared" si="47"/>
        <v>-</v>
      </c>
    </row>
    <row r="737" spans="1:12" x14ac:dyDescent="0.3">
      <c r="A737" s="8"/>
      <c r="B737" s="8"/>
      <c r="C737" s="9" t="s">
        <v>511</v>
      </c>
      <c r="D737" s="9" t="s">
        <v>512</v>
      </c>
      <c r="E737" s="10">
        <v>6028859.96</v>
      </c>
      <c r="F737" s="10">
        <v>2072962.81</v>
      </c>
      <c r="G737" s="10">
        <v>0</v>
      </c>
      <c r="H737" s="10">
        <v>0</v>
      </c>
      <c r="I737" s="10">
        <f t="shared" si="44"/>
        <v>0</v>
      </c>
      <c r="J737" s="10">
        <f t="shared" si="45"/>
        <v>0</v>
      </c>
      <c r="K737" s="10">
        <f t="shared" si="46"/>
        <v>0</v>
      </c>
      <c r="L737" s="10">
        <f t="shared" si="47"/>
        <v>0</v>
      </c>
    </row>
    <row r="738" spans="1:12" x14ac:dyDescent="0.3">
      <c r="A738" s="8"/>
      <c r="B738" s="8"/>
      <c r="C738" s="9" t="s">
        <v>517</v>
      </c>
      <c r="D738" s="9" t="s">
        <v>518</v>
      </c>
      <c r="E738" s="10">
        <v>70735.87</v>
      </c>
      <c r="F738" s="10">
        <v>0</v>
      </c>
      <c r="G738" s="10">
        <v>0</v>
      </c>
      <c r="H738" s="10">
        <v>0</v>
      </c>
      <c r="I738" s="10">
        <f t="shared" si="44"/>
        <v>0</v>
      </c>
      <c r="J738" s="10" t="str">
        <f t="shared" si="45"/>
        <v>-</v>
      </c>
      <c r="K738" s="10">
        <f t="shared" si="46"/>
        <v>0</v>
      </c>
      <c r="L738" s="10" t="str">
        <f t="shared" si="47"/>
        <v>-</v>
      </c>
    </row>
    <row r="739" spans="1:12" x14ac:dyDescent="0.3">
      <c r="A739" s="8"/>
      <c r="B739" s="8"/>
      <c r="C739" s="9" t="s">
        <v>519</v>
      </c>
      <c r="D739" s="9" t="s">
        <v>520</v>
      </c>
      <c r="E739" s="10">
        <v>777931.1</v>
      </c>
      <c r="F739" s="10">
        <v>282160.32</v>
      </c>
      <c r="G739" s="10">
        <v>2171451.35</v>
      </c>
      <c r="H739" s="10">
        <v>365000</v>
      </c>
      <c r="I739" s="10">
        <f t="shared" si="44"/>
        <v>279.13157733377676</v>
      </c>
      <c r="J739" s="10">
        <f t="shared" si="45"/>
        <v>769.58069440805855</v>
      </c>
      <c r="K739" s="10">
        <f t="shared" si="46"/>
        <v>46.919322289596082</v>
      </c>
      <c r="L739" s="10">
        <f t="shared" si="47"/>
        <v>129.35908209914135</v>
      </c>
    </row>
    <row r="740" spans="1:12" x14ac:dyDescent="0.3">
      <c r="A740" s="8"/>
      <c r="B740" s="8"/>
      <c r="C740" s="9" t="s">
        <v>521</v>
      </c>
      <c r="D740" s="9" t="s">
        <v>522</v>
      </c>
      <c r="E740" s="10">
        <v>0</v>
      </c>
      <c r="F740" s="10">
        <v>125293.98</v>
      </c>
      <c r="G740" s="10">
        <v>0</v>
      </c>
      <c r="H740" s="10">
        <v>0</v>
      </c>
      <c r="I740" s="10" t="str">
        <f t="shared" si="44"/>
        <v>-</v>
      </c>
      <c r="J740" s="10">
        <f t="shared" si="45"/>
        <v>0</v>
      </c>
      <c r="K740" s="10" t="str">
        <f t="shared" si="46"/>
        <v>-</v>
      </c>
      <c r="L740" s="10">
        <f t="shared" si="47"/>
        <v>0</v>
      </c>
    </row>
    <row r="741" spans="1:12" x14ac:dyDescent="0.3">
      <c r="A741" s="8"/>
      <c r="B741" s="8"/>
      <c r="C741" s="9" t="s">
        <v>523</v>
      </c>
      <c r="D741" s="9" t="s">
        <v>524</v>
      </c>
      <c r="E741" s="10">
        <v>0</v>
      </c>
      <c r="F741" s="10">
        <v>0</v>
      </c>
      <c r="G741" s="10">
        <v>0</v>
      </c>
      <c r="H741" s="10">
        <v>100000</v>
      </c>
      <c r="I741" s="10" t="str">
        <f t="shared" si="44"/>
        <v>-</v>
      </c>
      <c r="J741" s="10" t="str">
        <f t="shared" si="45"/>
        <v>-</v>
      </c>
      <c r="K741" s="10" t="str">
        <f t="shared" si="46"/>
        <v>-</v>
      </c>
      <c r="L741" s="10" t="str">
        <f t="shared" si="47"/>
        <v>-</v>
      </c>
    </row>
    <row r="742" spans="1:12" x14ac:dyDescent="0.3">
      <c r="A742" s="8"/>
      <c r="B742" s="8"/>
      <c r="C742" s="9" t="s">
        <v>541</v>
      </c>
      <c r="D742" s="9" t="s">
        <v>542</v>
      </c>
      <c r="E742" s="10">
        <v>0</v>
      </c>
      <c r="F742" s="10">
        <v>159924.45000000001</v>
      </c>
      <c r="G742" s="10">
        <v>0</v>
      </c>
      <c r="H742" s="10">
        <v>0</v>
      </c>
      <c r="I742" s="10" t="str">
        <f t="shared" si="44"/>
        <v>-</v>
      </c>
      <c r="J742" s="10">
        <f t="shared" si="45"/>
        <v>0</v>
      </c>
      <c r="K742" s="10" t="str">
        <f t="shared" si="46"/>
        <v>-</v>
      </c>
      <c r="L742" s="10">
        <f t="shared" si="47"/>
        <v>0</v>
      </c>
    </row>
    <row r="743" spans="1:12" x14ac:dyDescent="0.3">
      <c r="A743" s="8"/>
      <c r="B743" s="8"/>
      <c r="C743" s="9" t="s">
        <v>491</v>
      </c>
      <c r="D743" s="9" t="s">
        <v>492</v>
      </c>
      <c r="E743" s="10">
        <v>0</v>
      </c>
      <c r="F743" s="10">
        <v>23211.72</v>
      </c>
      <c r="G743" s="10">
        <v>0</v>
      </c>
      <c r="H743" s="10">
        <v>0</v>
      </c>
      <c r="I743" s="10" t="str">
        <f t="shared" si="44"/>
        <v>-</v>
      </c>
      <c r="J743" s="10">
        <f t="shared" si="45"/>
        <v>0</v>
      </c>
      <c r="K743" s="10" t="str">
        <f t="shared" si="46"/>
        <v>-</v>
      </c>
      <c r="L743" s="10">
        <f t="shared" si="47"/>
        <v>0</v>
      </c>
    </row>
    <row r="744" spans="1:12" x14ac:dyDescent="0.3">
      <c r="A744" s="5"/>
      <c r="B744" s="6" t="s">
        <v>543</v>
      </c>
      <c r="C744" s="5"/>
      <c r="D744" s="6" t="s">
        <v>544</v>
      </c>
      <c r="E744" s="7">
        <f>+E745</f>
        <v>800</v>
      </c>
      <c r="F744" s="7">
        <f>+F745</f>
        <v>0</v>
      </c>
      <c r="G744" s="7">
        <f>+G745</f>
        <v>0</v>
      </c>
      <c r="H744" s="7">
        <f>+H745</f>
        <v>0</v>
      </c>
      <c r="I744" s="7">
        <f t="shared" si="44"/>
        <v>0</v>
      </c>
      <c r="J744" s="7" t="str">
        <f t="shared" si="45"/>
        <v>-</v>
      </c>
      <c r="K744" s="7">
        <f t="shared" si="46"/>
        <v>0</v>
      </c>
      <c r="L744" s="7" t="str">
        <f t="shared" si="47"/>
        <v>-</v>
      </c>
    </row>
    <row r="745" spans="1:12" x14ac:dyDescent="0.3">
      <c r="A745" s="8"/>
      <c r="B745" s="8"/>
      <c r="C745" s="9" t="s">
        <v>531</v>
      </c>
      <c r="D745" s="9" t="s">
        <v>532</v>
      </c>
      <c r="E745" s="10">
        <v>800</v>
      </c>
      <c r="F745" s="10">
        <v>0</v>
      </c>
      <c r="G745" s="10">
        <v>0</v>
      </c>
      <c r="H745" s="10">
        <v>0</v>
      </c>
      <c r="I745" s="10">
        <f t="shared" si="44"/>
        <v>0</v>
      </c>
      <c r="J745" s="10" t="str">
        <f t="shared" si="45"/>
        <v>-</v>
      </c>
      <c r="K745" s="10">
        <f t="shared" si="46"/>
        <v>0</v>
      </c>
      <c r="L745" s="10" t="str">
        <f t="shared" si="47"/>
        <v>-</v>
      </c>
    </row>
    <row r="746" spans="1:12" x14ac:dyDescent="0.3">
      <c r="A746" s="5"/>
      <c r="B746" s="6" t="s">
        <v>471</v>
      </c>
      <c r="C746" s="5"/>
      <c r="D746" s="6" t="s">
        <v>472</v>
      </c>
      <c r="E746" s="7">
        <f>+E747+E748+E749+E750+E751+E752+E753+E754+E755+E756+E757+E758+E759+E760</f>
        <v>1218599.27</v>
      </c>
      <c r="F746" s="7">
        <f>+F747+F748+F749+F750+F751+F752+F753+F754+F755+F756+F757+F758+F759+F760</f>
        <v>708150.79</v>
      </c>
      <c r="G746" s="7">
        <f>+G747+G748+G749+G750+G751+G752+G753+G754+G755+G756+G757+G758+G759+G760</f>
        <v>2299531.48</v>
      </c>
      <c r="H746" s="7">
        <f>+H747+H748+H749+H750+H751+H752+H753+H754+H755+H756+H757+H758+H759+H760</f>
        <v>895068.03</v>
      </c>
      <c r="I746" s="7">
        <f t="shared" si="44"/>
        <v>188.70284404486802</v>
      </c>
      <c r="J746" s="7">
        <f t="shared" si="45"/>
        <v>324.72342225304868</v>
      </c>
      <c r="K746" s="7">
        <f t="shared" si="46"/>
        <v>73.450563448967117</v>
      </c>
      <c r="L746" s="7">
        <f t="shared" si="47"/>
        <v>126.3951184746966</v>
      </c>
    </row>
    <row r="747" spans="1:12" x14ac:dyDescent="0.3">
      <c r="A747" s="8"/>
      <c r="B747" s="8"/>
      <c r="C747" s="9" t="s">
        <v>545</v>
      </c>
      <c r="D747" s="9" t="s">
        <v>546</v>
      </c>
      <c r="E747" s="10">
        <v>0</v>
      </c>
      <c r="F747" s="10">
        <v>0</v>
      </c>
      <c r="G747" s="10">
        <v>110000</v>
      </c>
      <c r="H747" s="10">
        <v>65000</v>
      </c>
      <c r="I747" s="10" t="str">
        <f t="shared" si="44"/>
        <v>-</v>
      </c>
      <c r="J747" s="10" t="str">
        <f t="shared" si="45"/>
        <v>-</v>
      </c>
      <c r="K747" s="10" t="str">
        <f t="shared" si="46"/>
        <v>-</v>
      </c>
      <c r="L747" s="10" t="str">
        <f t="shared" si="47"/>
        <v>-</v>
      </c>
    </row>
    <row r="748" spans="1:12" x14ac:dyDescent="0.3">
      <c r="A748" s="8"/>
      <c r="B748" s="8"/>
      <c r="C748" s="9" t="s">
        <v>501</v>
      </c>
      <c r="D748" s="9" t="s">
        <v>502</v>
      </c>
      <c r="E748" s="10">
        <v>7320</v>
      </c>
      <c r="F748" s="10">
        <v>0</v>
      </c>
      <c r="G748" s="10">
        <v>0</v>
      </c>
      <c r="H748" s="10">
        <v>0</v>
      </c>
      <c r="I748" s="10">
        <f t="shared" si="44"/>
        <v>0</v>
      </c>
      <c r="J748" s="10" t="str">
        <f t="shared" si="45"/>
        <v>-</v>
      </c>
      <c r="K748" s="10">
        <f t="shared" si="46"/>
        <v>0</v>
      </c>
      <c r="L748" s="10" t="str">
        <f t="shared" si="47"/>
        <v>-</v>
      </c>
    </row>
    <row r="749" spans="1:12" x14ac:dyDescent="0.3">
      <c r="A749" s="8"/>
      <c r="B749" s="8"/>
      <c r="C749" s="9" t="s">
        <v>509</v>
      </c>
      <c r="D749" s="9" t="s">
        <v>510</v>
      </c>
      <c r="E749" s="10">
        <v>164976.54</v>
      </c>
      <c r="F749" s="10">
        <v>4678.68</v>
      </c>
      <c r="G749" s="10">
        <v>0</v>
      </c>
      <c r="H749" s="10">
        <v>0</v>
      </c>
      <c r="I749" s="10">
        <f t="shared" si="44"/>
        <v>0</v>
      </c>
      <c r="J749" s="10">
        <f t="shared" si="45"/>
        <v>0</v>
      </c>
      <c r="K749" s="10">
        <f t="shared" si="46"/>
        <v>0</v>
      </c>
      <c r="L749" s="10">
        <f t="shared" si="47"/>
        <v>0</v>
      </c>
    </row>
    <row r="750" spans="1:12" x14ac:dyDescent="0.3">
      <c r="A750" s="8"/>
      <c r="B750" s="8"/>
      <c r="C750" s="9" t="s">
        <v>531</v>
      </c>
      <c r="D750" s="9" t="s">
        <v>532</v>
      </c>
      <c r="E750" s="10">
        <v>200869.1</v>
      </c>
      <c r="F750" s="10">
        <v>0</v>
      </c>
      <c r="G750" s="10">
        <v>1050000</v>
      </c>
      <c r="H750" s="10">
        <v>50000</v>
      </c>
      <c r="I750" s="10">
        <f t="shared" si="44"/>
        <v>522.72848337549181</v>
      </c>
      <c r="J750" s="10" t="str">
        <f t="shared" si="45"/>
        <v>-</v>
      </c>
      <c r="K750" s="10">
        <f t="shared" si="46"/>
        <v>24.891832541690086</v>
      </c>
      <c r="L750" s="10" t="str">
        <f t="shared" si="47"/>
        <v>-</v>
      </c>
    </row>
    <row r="751" spans="1:12" x14ac:dyDescent="0.3">
      <c r="A751" s="8"/>
      <c r="B751" s="8"/>
      <c r="C751" s="9" t="s">
        <v>511</v>
      </c>
      <c r="D751" s="9" t="s">
        <v>512</v>
      </c>
      <c r="E751" s="10">
        <v>305151.39</v>
      </c>
      <c r="F751" s="10">
        <v>64495.02</v>
      </c>
      <c r="G751" s="10">
        <v>390369.28000000003</v>
      </c>
      <c r="H751" s="10">
        <v>84000.62</v>
      </c>
      <c r="I751" s="10">
        <f t="shared" si="44"/>
        <v>127.92643022206124</v>
      </c>
      <c r="J751" s="10">
        <f t="shared" si="45"/>
        <v>605.27042242951484</v>
      </c>
      <c r="K751" s="10">
        <f t="shared" si="46"/>
        <v>27.52752330572703</v>
      </c>
      <c r="L751" s="10">
        <f t="shared" si="47"/>
        <v>130.24357539543362</v>
      </c>
    </row>
    <row r="752" spans="1:12" x14ac:dyDescent="0.3">
      <c r="A752" s="8"/>
      <c r="B752" s="8"/>
      <c r="C752" s="9" t="s">
        <v>515</v>
      </c>
      <c r="D752" s="9" t="s">
        <v>516</v>
      </c>
      <c r="E752" s="10">
        <v>142181.59</v>
      </c>
      <c r="F752" s="10">
        <v>221615.51</v>
      </c>
      <c r="G752" s="10">
        <v>266968.09000000003</v>
      </c>
      <c r="H752" s="10">
        <v>246537.23</v>
      </c>
      <c r="I752" s="10">
        <f t="shared" si="44"/>
        <v>187.76558202788422</v>
      </c>
      <c r="J752" s="10">
        <f t="shared" si="45"/>
        <v>120.46453337133309</v>
      </c>
      <c r="K752" s="10">
        <f t="shared" si="46"/>
        <v>173.39602827623466</v>
      </c>
      <c r="L752" s="10">
        <f t="shared" si="47"/>
        <v>111.24547645604767</v>
      </c>
    </row>
    <row r="753" spans="1:12" x14ac:dyDescent="0.3">
      <c r="A753" s="8"/>
      <c r="B753" s="8"/>
      <c r="C753" s="9" t="s">
        <v>519</v>
      </c>
      <c r="D753" s="9" t="s">
        <v>520</v>
      </c>
      <c r="E753" s="10">
        <v>26637.200000000001</v>
      </c>
      <c r="F753" s="10">
        <v>1313.3</v>
      </c>
      <c r="G753" s="10">
        <v>76400</v>
      </c>
      <c r="H753" s="10">
        <v>40000</v>
      </c>
      <c r="I753" s="10">
        <f t="shared" si="44"/>
        <v>286.81693271064523</v>
      </c>
      <c r="J753" s="10">
        <f t="shared" si="45"/>
        <v>5817.4065331607399</v>
      </c>
      <c r="K753" s="10">
        <f t="shared" si="46"/>
        <v>150.16593335635878</v>
      </c>
      <c r="L753" s="10">
        <f t="shared" si="47"/>
        <v>3045.7625828066703</v>
      </c>
    </row>
    <row r="754" spans="1:12" x14ac:dyDescent="0.3">
      <c r="A754" s="8"/>
      <c r="B754" s="8"/>
      <c r="C754" s="9" t="s">
        <v>547</v>
      </c>
      <c r="D754" s="9" t="s">
        <v>548</v>
      </c>
      <c r="E754" s="10">
        <v>1216.95</v>
      </c>
      <c r="F754" s="10">
        <v>0</v>
      </c>
      <c r="G754" s="10">
        <v>0</v>
      </c>
      <c r="H754" s="10">
        <v>0</v>
      </c>
      <c r="I754" s="10">
        <f t="shared" si="44"/>
        <v>0</v>
      </c>
      <c r="J754" s="10" t="str">
        <f t="shared" si="45"/>
        <v>-</v>
      </c>
      <c r="K754" s="10">
        <f t="shared" si="46"/>
        <v>0</v>
      </c>
      <c r="L754" s="10" t="str">
        <f t="shared" si="47"/>
        <v>-</v>
      </c>
    </row>
    <row r="755" spans="1:12" x14ac:dyDescent="0.3">
      <c r="A755" s="8"/>
      <c r="B755" s="8"/>
      <c r="C755" s="9" t="s">
        <v>521</v>
      </c>
      <c r="D755" s="9" t="s">
        <v>522</v>
      </c>
      <c r="E755" s="10">
        <v>62007.13</v>
      </c>
      <c r="F755" s="10">
        <v>5041.6499999999996</v>
      </c>
      <c r="G755" s="10">
        <v>52624.52</v>
      </c>
      <c r="H755" s="10">
        <v>16529.78</v>
      </c>
      <c r="I755" s="10">
        <f t="shared" si="44"/>
        <v>84.868498187224588</v>
      </c>
      <c r="J755" s="10">
        <f t="shared" si="45"/>
        <v>1043.7955827953151</v>
      </c>
      <c r="K755" s="10">
        <f t="shared" si="46"/>
        <v>26.657869828840653</v>
      </c>
      <c r="L755" s="10">
        <f t="shared" si="47"/>
        <v>327.86448880822746</v>
      </c>
    </row>
    <row r="756" spans="1:12" x14ac:dyDescent="0.3">
      <c r="A756" s="8"/>
      <c r="B756" s="8"/>
      <c r="C756" s="9" t="s">
        <v>523</v>
      </c>
      <c r="D756" s="9" t="s">
        <v>524</v>
      </c>
      <c r="E756" s="10">
        <v>0</v>
      </c>
      <c r="F756" s="10">
        <v>0</v>
      </c>
      <c r="G756" s="10">
        <v>20000</v>
      </c>
      <c r="H756" s="10">
        <v>100000</v>
      </c>
      <c r="I756" s="10" t="str">
        <f t="shared" si="44"/>
        <v>-</v>
      </c>
      <c r="J756" s="10" t="str">
        <f t="shared" si="45"/>
        <v>-</v>
      </c>
      <c r="K756" s="10" t="str">
        <f t="shared" si="46"/>
        <v>-</v>
      </c>
      <c r="L756" s="10" t="str">
        <f t="shared" si="47"/>
        <v>-</v>
      </c>
    </row>
    <row r="757" spans="1:12" x14ac:dyDescent="0.3">
      <c r="A757" s="8"/>
      <c r="B757" s="8"/>
      <c r="C757" s="9" t="s">
        <v>525</v>
      </c>
      <c r="D757" s="9" t="s">
        <v>526</v>
      </c>
      <c r="E757" s="10">
        <v>256397.81</v>
      </c>
      <c r="F757" s="10">
        <v>378173.4</v>
      </c>
      <c r="G757" s="10">
        <v>54615.99</v>
      </c>
      <c r="H757" s="10">
        <v>293000.40000000002</v>
      </c>
      <c r="I757" s="10">
        <f t="shared" si="44"/>
        <v>21.301270084951192</v>
      </c>
      <c r="J757" s="10">
        <f t="shared" si="45"/>
        <v>14.442049599469447</v>
      </c>
      <c r="K757" s="10">
        <f t="shared" si="46"/>
        <v>114.27570305690209</v>
      </c>
      <c r="L757" s="10">
        <f t="shared" si="47"/>
        <v>77.477791933541596</v>
      </c>
    </row>
    <row r="758" spans="1:12" x14ac:dyDescent="0.3">
      <c r="A758" s="8"/>
      <c r="B758" s="8"/>
      <c r="C758" s="9" t="s">
        <v>527</v>
      </c>
      <c r="D758" s="9" t="s">
        <v>528</v>
      </c>
      <c r="E758" s="10">
        <v>47249.97</v>
      </c>
      <c r="F758" s="10">
        <v>29683.23</v>
      </c>
      <c r="G758" s="10">
        <v>0</v>
      </c>
      <c r="H758" s="10">
        <v>0</v>
      </c>
      <c r="I758" s="10">
        <f t="shared" si="44"/>
        <v>0</v>
      </c>
      <c r="J758" s="10">
        <f t="shared" si="45"/>
        <v>0</v>
      </c>
      <c r="K758" s="10">
        <f t="shared" si="46"/>
        <v>0</v>
      </c>
      <c r="L758" s="10">
        <f t="shared" si="47"/>
        <v>0</v>
      </c>
    </row>
    <row r="759" spans="1:12" x14ac:dyDescent="0.3">
      <c r="A759" s="8"/>
      <c r="B759" s="8"/>
      <c r="C759" s="9" t="s">
        <v>549</v>
      </c>
      <c r="D759" s="9" t="s">
        <v>550</v>
      </c>
      <c r="E759" s="10">
        <v>0</v>
      </c>
      <c r="F759" s="10">
        <v>3150</v>
      </c>
      <c r="G759" s="10">
        <v>278553.59999999998</v>
      </c>
      <c r="H759" s="10">
        <v>0</v>
      </c>
      <c r="I759" s="10" t="str">
        <f t="shared" si="44"/>
        <v>-</v>
      </c>
      <c r="J759" s="10">
        <f t="shared" si="45"/>
        <v>8842.971428571429</v>
      </c>
      <c r="K759" s="10" t="str">
        <f t="shared" si="46"/>
        <v>-</v>
      </c>
      <c r="L759" s="10">
        <f t="shared" si="47"/>
        <v>0</v>
      </c>
    </row>
    <row r="760" spans="1:12" x14ac:dyDescent="0.3">
      <c r="A760" s="8"/>
      <c r="B760" s="8"/>
      <c r="C760" s="9" t="s">
        <v>479</v>
      </c>
      <c r="D760" s="9" t="s">
        <v>480</v>
      </c>
      <c r="E760" s="10">
        <v>4591.59</v>
      </c>
      <c r="F760" s="10">
        <v>0</v>
      </c>
      <c r="G760" s="10">
        <v>0</v>
      </c>
      <c r="H760" s="10">
        <v>0</v>
      </c>
      <c r="I760" s="10">
        <f t="shared" si="44"/>
        <v>0</v>
      </c>
      <c r="J760" s="10" t="str">
        <f t="shared" si="45"/>
        <v>-</v>
      </c>
      <c r="K760" s="10">
        <f t="shared" si="46"/>
        <v>0</v>
      </c>
      <c r="L760" s="10" t="str">
        <f t="shared" si="47"/>
        <v>-</v>
      </c>
    </row>
    <row r="761" spans="1:12" x14ac:dyDescent="0.3">
      <c r="A761" s="5"/>
      <c r="B761" s="6" t="s">
        <v>254</v>
      </c>
      <c r="C761" s="5"/>
      <c r="D761" s="6" t="s">
        <v>255</v>
      </c>
      <c r="E761" s="7">
        <f>+E762+E763+E764+E765+E766+E767+E768+E769+E770+E771+E772</f>
        <v>10307581.810000001</v>
      </c>
      <c r="F761" s="7">
        <f>+F762+F763+F764+F765+F766+F767+F768+F769+F770+F771+F772</f>
        <v>6437424.1499999994</v>
      </c>
      <c r="G761" s="7">
        <f>+G762+G763+G764+G765+G766+G767+G768+G769+G770+G771+G772</f>
        <v>6238586.3200000003</v>
      </c>
      <c r="H761" s="7">
        <f>+H762+H763+H764+H765+H766+H767+H768+H769+H770+H771+H772</f>
        <v>14383529.440000001</v>
      </c>
      <c r="I761" s="7">
        <f t="shared" si="44"/>
        <v>60.524247442281521</v>
      </c>
      <c r="J761" s="7">
        <f t="shared" si="45"/>
        <v>96.911220616090688</v>
      </c>
      <c r="K761" s="7">
        <f t="shared" si="46"/>
        <v>139.54319941507211</v>
      </c>
      <c r="L761" s="7">
        <f t="shared" si="47"/>
        <v>223.43609967039382</v>
      </c>
    </row>
    <row r="762" spans="1:12" x14ac:dyDescent="0.3">
      <c r="A762" s="8"/>
      <c r="B762" s="8"/>
      <c r="C762" s="9" t="s">
        <v>545</v>
      </c>
      <c r="D762" s="9" t="s">
        <v>546</v>
      </c>
      <c r="E762" s="10">
        <v>775868.42</v>
      </c>
      <c r="F762" s="10">
        <v>0</v>
      </c>
      <c r="G762" s="10">
        <v>0</v>
      </c>
      <c r="H762" s="10">
        <v>0</v>
      </c>
      <c r="I762" s="10">
        <f t="shared" si="44"/>
        <v>0</v>
      </c>
      <c r="J762" s="10" t="str">
        <f t="shared" si="45"/>
        <v>-</v>
      </c>
      <c r="K762" s="10">
        <f t="shared" si="46"/>
        <v>0</v>
      </c>
      <c r="L762" s="10" t="str">
        <f t="shared" si="47"/>
        <v>-</v>
      </c>
    </row>
    <row r="763" spans="1:12" x14ac:dyDescent="0.3">
      <c r="A763" s="8"/>
      <c r="B763" s="8"/>
      <c r="C763" s="9" t="s">
        <v>499</v>
      </c>
      <c r="D763" s="9" t="s">
        <v>500</v>
      </c>
      <c r="E763" s="10">
        <v>652842.91</v>
      </c>
      <c r="F763" s="10">
        <v>594388.9</v>
      </c>
      <c r="G763" s="10">
        <v>2114500</v>
      </c>
      <c r="H763" s="10">
        <v>1805000</v>
      </c>
      <c r="I763" s="10">
        <f t="shared" si="44"/>
        <v>323.8910873674036</v>
      </c>
      <c r="J763" s="10">
        <f t="shared" si="45"/>
        <v>355.7435207824372</v>
      </c>
      <c r="K763" s="10">
        <f t="shared" si="46"/>
        <v>276.48305164254595</v>
      </c>
      <c r="L763" s="10">
        <f t="shared" si="47"/>
        <v>303.67323481309961</v>
      </c>
    </row>
    <row r="764" spans="1:12" x14ac:dyDescent="0.3">
      <c r="A764" s="8"/>
      <c r="B764" s="8"/>
      <c r="C764" s="9" t="s">
        <v>501</v>
      </c>
      <c r="D764" s="9" t="s">
        <v>502</v>
      </c>
      <c r="E764" s="10">
        <v>0</v>
      </c>
      <c r="F764" s="10">
        <v>4207.1000000000004</v>
      </c>
      <c r="G764" s="10">
        <v>0</v>
      </c>
      <c r="H764" s="10">
        <v>0</v>
      </c>
      <c r="I764" s="10" t="str">
        <f t="shared" si="44"/>
        <v>-</v>
      </c>
      <c r="J764" s="10">
        <f t="shared" si="45"/>
        <v>0</v>
      </c>
      <c r="K764" s="10" t="str">
        <f t="shared" si="46"/>
        <v>-</v>
      </c>
      <c r="L764" s="10">
        <f t="shared" si="47"/>
        <v>0</v>
      </c>
    </row>
    <row r="765" spans="1:12" x14ac:dyDescent="0.3">
      <c r="A765" s="8"/>
      <c r="B765" s="8"/>
      <c r="C765" s="9" t="s">
        <v>503</v>
      </c>
      <c r="D765" s="9" t="s">
        <v>504</v>
      </c>
      <c r="E765" s="10">
        <v>858885.93</v>
      </c>
      <c r="F765" s="10">
        <v>0</v>
      </c>
      <c r="G765" s="10">
        <v>752000</v>
      </c>
      <c r="H765" s="10">
        <v>1940787.49</v>
      </c>
      <c r="I765" s="10">
        <f t="shared" si="44"/>
        <v>87.555282224730348</v>
      </c>
      <c r="J765" s="10" t="str">
        <f t="shared" si="45"/>
        <v>-</v>
      </c>
      <c r="K765" s="10">
        <f t="shared" si="46"/>
        <v>225.96568673560645</v>
      </c>
      <c r="L765" s="10" t="str">
        <f t="shared" si="47"/>
        <v>-</v>
      </c>
    </row>
    <row r="766" spans="1:12" x14ac:dyDescent="0.3">
      <c r="A766" s="8"/>
      <c r="B766" s="8"/>
      <c r="C766" s="9" t="s">
        <v>505</v>
      </c>
      <c r="D766" s="9" t="s">
        <v>506</v>
      </c>
      <c r="E766" s="10">
        <v>3465008.44</v>
      </c>
      <c r="F766" s="10">
        <v>901712.39</v>
      </c>
      <c r="G766" s="10">
        <v>1691000.09</v>
      </c>
      <c r="H766" s="10">
        <v>1980000</v>
      </c>
      <c r="I766" s="10">
        <f t="shared" si="44"/>
        <v>48.802192527992801</v>
      </c>
      <c r="J766" s="10">
        <f t="shared" si="45"/>
        <v>187.53208991616498</v>
      </c>
      <c r="K766" s="10">
        <f t="shared" si="46"/>
        <v>57.142717955399846</v>
      </c>
      <c r="L766" s="10">
        <f t="shared" si="47"/>
        <v>219.5822106869353</v>
      </c>
    </row>
    <row r="767" spans="1:12" x14ac:dyDescent="0.3">
      <c r="A767" s="8"/>
      <c r="B767" s="8"/>
      <c r="C767" s="9" t="s">
        <v>517</v>
      </c>
      <c r="D767" s="9" t="s">
        <v>518</v>
      </c>
      <c r="E767" s="10">
        <v>177323.4</v>
      </c>
      <c r="F767" s="10">
        <v>69330.039999999994</v>
      </c>
      <c r="G767" s="10">
        <v>689115.56</v>
      </c>
      <c r="H767" s="10">
        <v>1414041.65</v>
      </c>
      <c r="I767" s="10">
        <f t="shared" si="44"/>
        <v>388.6207686069634</v>
      </c>
      <c r="J767" s="10">
        <f t="shared" si="45"/>
        <v>993.9638863615254</v>
      </c>
      <c r="K767" s="10">
        <f t="shared" si="46"/>
        <v>797.43657633453904</v>
      </c>
      <c r="L767" s="10">
        <f t="shared" si="47"/>
        <v>2039.5800290898433</v>
      </c>
    </row>
    <row r="768" spans="1:12" x14ac:dyDescent="0.3">
      <c r="A768" s="8"/>
      <c r="B768" s="8"/>
      <c r="C768" s="9" t="s">
        <v>547</v>
      </c>
      <c r="D768" s="9" t="s">
        <v>548</v>
      </c>
      <c r="E768" s="10">
        <v>71714.179999999993</v>
      </c>
      <c r="F768" s="10">
        <v>0</v>
      </c>
      <c r="G768" s="10">
        <v>0</v>
      </c>
      <c r="H768" s="10">
        <v>0</v>
      </c>
      <c r="I768" s="10">
        <f t="shared" si="44"/>
        <v>0</v>
      </c>
      <c r="J768" s="10" t="str">
        <f t="shared" si="45"/>
        <v>-</v>
      </c>
      <c r="K768" s="10">
        <f t="shared" si="46"/>
        <v>0</v>
      </c>
      <c r="L768" s="10" t="str">
        <f t="shared" si="47"/>
        <v>-</v>
      </c>
    </row>
    <row r="769" spans="1:12" x14ac:dyDescent="0.3">
      <c r="A769" s="8"/>
      <c r="B769" s="8"/>
      <c r="C769" s="9" t="s">
        <v>525</v>
      </c>
      <c r="D769" s="9" t="s">
        <v>526</v>
      </c>
      <c r="E769" s="10">
        <v>0</v>
      </c>
      <c r="F769" s="10">
        <v>0</v>
      </c>
      <c r="G769" s="10">
        <v>591970.67000000004</v>
      </c>
      <c r="H769" s="10">
        <v>6943700.2999999998</v>
      </c>
      <c r="I769" s="10" t="str">
        <f t="shared" si="44"/>
        <v>-</v>
      </c>
      <c r="J769" s="10" t="str">
        <f t="shared" si="45"/>
        <v>-</v>
      </c>
      <c r="K769" s="10" t="str">
        <f t="shared" si="46"/>
        <v>-</v>
      </c>
      <c r="L769" s="10" t="str">
        <f t="shared" si="47"/>
        <v>-</v>
      </c>
    </row>
    <row r="770" spans="1:12" x14ac:dyDescent="0.3">
      <c r="A770" s="8"/>
      <c r="B770" s="8"/>
      <c r="C770" s="9" t="s">
        <v>527</v>
      </c>
      <c r="D770" s="9" t="s">
        <v>528</v>
      </c>
      <c r="E770" s="10">
        <v>4151428</v>
      </c>
      <c r="F770" s="10">
        <v>4584864.74</v>
      </c>
      <c r="G770" s="10">
        <v>0</v>
      </c>
      <c r="H770" s="10">
        <v>0</v>
      </c>
      <c r="I770" s="10">
        <f t="shared" si="44"/>
        <v>0</v>
      </c>
      <c r="J770" s="10">
        <f t="shared" si="45"/>
        <v>0</v>
      </c>
      <c r="K770" s="10">
        <f t="shared" si="46"/>
        <v>0</v>
      </c>
      <c r="L770" s="10">
        <f t="shared" si="47"/>
        <v>0</v>
      </c>
    </row>
    <row r="771" spans="1:12" x14ac:dyDescent="0.3">
      <c r="A771" s="8"/>
      <c r="B771" s="8"/>
      <c r="C771" s="9" t="s">
        <v>551</v>
      </c>
      <c r="D771" s="9" t="s">
        <v>552</v>
      </c>
      <c r="E771" s="10">
        <v>62031.51</v>
      </c>
      <c r="F771" s="10">
        <v>134297.47</v>
      </c>
      <c r="G771" s="10">
        <v>200000</v>
      </c>
      <c r="H771" s="10">
        <v>200000</v>
      </c>
      <c r="I771" s="10">
        <f t="shared" ref="I771:I834" si="48">IF(E771&lt;&gt;0,G771/E771*100,"-")</f>
        <v>322.41678463090773</v>
      </c>
      <c r="J771" s="10">
        <f t="shared" ref="J771:J834" si="49">IF(F771&lt;&gt;0,G771/F771*100,"-")</f>
        <v>148.923133101465</v>
      </c>
      <c r="K771" s="10">
        <f t="shared" ref="K771:K834" si="50">IF(E771&lt;&gt;0,H771/E771*100,"-")</f>
        <v>322.41678463090773</v>
      </c>
      <c r="L771" s="10">
        <f t="shared" ref="L771:L834" si="51">IF(F771&lt;&gt;0,H771/F771*100,"-")</f>
        <v>148.923133101465</v>
      </c>
    </row>
    <row r="772" spans="1:12" x14ac:dyDescent="0.3">
      <c r="A772" s="8"/>
      <c r="B772" s="8"/>
      <c r="C772" s="9" t="s">
        <v>553</v>
      </c>
      <c r="D772" s="9" t="s">
        <v>554</v>
      </c>
      <c r="E772" s="10">
        <v>92479.02</v>
      </c>
      <c r="F772" s="10">
        <v>148623.51</v>
      </c>
      <c r="G772" s="10">
        <v>200000</v>
      </c>
      <c r="H772" s="10">
        <v>100000</v>
      </c>
      <c r="I772" s="10">
        <f t="shared" si="48"/>
        <v>216.26526751689195</v>
      </c>
      <c r="J772" s="10">
        <f t="shared" si="49"/>
        <v>134.56821198745743</v>
      </c>
      <c r="K772" s="10">
        <f t="shared" si="50"/>
        <v>108.13263375844598</v>
      </c>
      <c r="L772" s="10">
        <f t="shared" si="51"/>
        <v>67.284105993728716</v>
      </c>
    </row>
    <row r="773" spans="1:12" x14ac:dyDescent="0.3">
      <c r="A773" s="2" t="s">
        <v>555</v>
      </c>
      <c r="B773" s="3"/>
      <c r="C773" s="3"/>
      <c r="D773" s="2" t="s">
        <v>556</v>
      </c>
      <c r="E773" s="4">
        <f>+E774+E779+E781+E785+E789+E792+E796+E800+E804+E808+E812+E850+E861+E869+E873+E881+E904+E919+E925+E943+E947+E949+E951+E953+E967+E969+E983+E985+E1001+E1033+E1037+E1039</f>
        <v>44731454.890000008</v>
      </c>
      <c r="F773" s="4">
        <f>+F774+F779+F781+F785+F789+F792+F796+F800+F804+F808+F812+F850+F861+F869+F873+F881+F904+F919+F925+F943+F947+F949+F951+F953+F967+F969+F983+F985+F1001+F1033+F1037+F1039</f>
        <v>35117092.649999999</v>
      </c>
      <c r="G773" s="4">
        <f>+G774+G779+G781+G785+G789+G792+G796+G800+G804+G808+G812+G850+G861+G869+G873+G881+G904+G919+G925+G943+G947+G949+G951+G953+G967+G969+G983+G985+G1001+G1033+G1037+G1039</f>
        <v>63918135</v>
      </c>
      <c r="H773" s="4">
        <f>+H774+H779+H781+H785+H789+H792+H796+H800+H804+H808+H812+H850+H861+H869+H873+H881+H904+H919+H925+H943+H947+H949+H951+H953+H967+H969+H983+H985+H1001+H1033+H1037+H1039</f>
        <v>70236974.659999996</v>
      </c>
      <c r="I773" s="4">
        <f t="shared" si="48"/>
        <v>142.89303837128108</v>
      </c>
      <c r="J773" s="4">
        <f t="shared" si="49"/>
        <v>182.0143131922967</v>
      </c>
      <c r="K773" s="4">
        <f t="shared" si="50"/>
        <v>157.01920456806315</v>
      </c>
      <c r="L773" s="4">
        <f t="shared" si="51"/>
        <v>200.00794302657056</v>
      </c>
    </row>
    <row r="774" spans="1:12" x14ac:dyDescent="0.3">
      <c r="A774" s="5"/>
      <c r="B774" s="6" t="s">
        <v>98</v>
      </c>
      <c r="C774" s="5"/>
      <c r="D774" s="6" t="s">
        <v>99</v>
      </c>
      <c r="E774" s="7">
        <f>+E775+E776+E777+E778</f>
        <v>22373.64</v>
      </c>
      <c r="F774" s="7">
        <f>+F775+F776+F777+F778</f>
        <v>108371.22</v>
      </c>
      <c r="G774" s="7">
        <f>+G775+G776+G777+G778</f>
        <v>181000</v>
      </c>
      <c r="H774" s="7">
        <f>+H775+H776+H777+H778</f>
        <v>154000</v>
      </c>
      <c r="I774" s="7">
        <f t="shared" si="48"/>
        <v>808.98771947702744</v>
      </c>
      <c r="J774" s="7">
        <f t="shared" si="49"/>
        <v>167.01851284870651</v>
      </c>
      <c r="K774" s="7">
        <f t="shared" si="50"/>
        <v>688.30999336719469</v>
      </c>
      <c r="L774" s="7">
        <f t="shared" si="51"/>
        <v>142.10414905359559</v>
      </c>
    </row>
    <row r="775" spans="1:12" x14ac:dyDescent="0.3">
      <c r="A775" s="8"/>
      <c r="B775" s="8"/>
      <c r="C775" s="9" t="s">
        <v>557</v>
      </c>
      <c r="D775" s="9" t="s">
        <v>558</v>
      </c>
      <c r="E775" s="10">
        <v>0</v>
      </c>
      <c r="F775" s="10">
        <v>58462.65</v>
      </c>
      <c r="G775" s="10">
        <v>0</v>
      </c>
      <c r="H775" s="10">
        <v>0</v>
      </c>
      <c r="I775" s="10" t="str">
        <f t="shared" si="48"/>
        <v>-</v>
      </c>
      <c r="J775" s="10">
        <f t="shared" si="49"/>
        <v>0</v>
      </c>
      <c r="K775" s="10" t="str">
        <f t="shared" si="50"/>
        <v>-</v>
      </c>
      <c r="L775" s="10">
        <f t="shared" si="51"/>
        <v>0</v>
      </c>
    </row>
    <row r="776" spans="1:12" x14ac:dyDescent="0.3">
      <c r="A776" s="8"/>
      <c r="B776" s="8"/>
      <c r="C776" s="9" t="s">
        <v>559</v>
      </c>
      <c r="D776" s="9" t="s">
        <v>560</v>
      </c>
      <c r="E776" s="10">
        <v>22373.64</v>
      </c>
      <c r="F776" s="10">
        <v>32987.660000000003</v>
      </c>
      <c r="G776" s="10">
        <v>71000</v>
      </c>
      <c r="H776" s="10">
        <v>39000</v>
      </c>
      <c r="I776" s="10">
        <f t="shared" si="48"/>
        <v>317.33772421474555</v>
      </c>
      <c r="J776" s="10">
        <f t="shared" si="49"/>
        <v>215.23199887473069</v>
      </c>
      <c r="K776" s="10">
        <f t="shared" si="50"/>
        <v>174.31227104753631</v>
      </c>
      <c r="L776" s="10">
        <f t="shared" si="51"/>
        <v>118.22602755090841</v>
      </c>
    </row>
    <row r="777" spans="1:12" x14ac:dyDescent="0.3">
      <c r="A777" s="8"/>
      <c r="B777" s="8"/>
      <c r="C777" s="9" t="s">
        <v>561</v>
      </c>
      <c r="D777" s="9" t="s">
        <v>562</v>
      </c>
      <c r="E777" s="10">
        <v>0</v>
      </c>
      <c r="F777" s="10">
        <v>16920.91</v>
      </c>
      <c r="G777" s="10">
        <v>40000</v>
      </c>
      <c r="H777" s="10">
        <v>35000</v>
      </c>
      <c r="I777" s="10" t="str">
        <f t="shared" si="48"/>
        <v>-</v>
      </c>
      <c r="J777" s="10">
        <f t="shared" si="49"/>
        <v>236.39390552872155</v>
      </c>
      <c r="K777" s="10" t="str">
        <f t="shared" si="50"/>
        <v>-</v>
      </c>
      <c r="L777" s="10">
        <f t="shared" si="51"/>
        <v>206.84466733763136</v>
      </c>
    </row>
    <row r="778" spans="1:12" x14ac:dyDescent="0.3">
      <c r="A778" s="8"/>
      <c r="B778" s="8"/>
      <c r="C778" s="9" t="s">
        <v>563</v>
      </c>
      <c r="D778" s="9" t="s">
        <v>564</v>
      </c>
      <c r="E778" s="10">
        <v>0</v>
      </c>
      <c r="F778" s="10">
        <v>0</v>
      </c>
      <c r="G778" s="10">
        <v>70000</v>
      </c>
      <c r="H778" s="10">
        <v>80000</v>
      </c>
      <c r="I778" s="10" t="str">
        <f t="shared" si="48"/>
        <v>-</v>
      </c>
      <c r="J778" s="10" t="str">
        <f t="shared" si="49"/>
        <v>-</v>
      </c>
      <c r="K778" s="10" t="str">
        <f t="shared" si="50"/>
        <v>-</v>
      </c>
      <c r="L778" s="10" t="str">
        <f t="shared" si="51"/>
        <v>-</v>
      </c>
    </row>
    <row r="779" spans="1:12" x14ac:dyDescent="0.3">
      <c r="A779" s="5"/>
      <c r="B779" s="6" t="s">
        <v>102</v>
      </c>
      <c r="C779" s="5"/>
      <c r="D779" s="6" t="s">
        <v>103</v>
      </c>
      <c r="E779" s="7">
        <f>+E780</f>
        <v>0</v>
      </c>
      <c r="F779" s="7">
        <f>+F780</f>
        <v>2505.61</v>
      </c>
      <c r="G779" s="7">
        <f>+G780</f>
        <v>0</v>
      </c>
      <c r="H779" s="7">
        <f>+H780</f>
        <v>0</v>
      </c>
      <c r="I779" s="7" t="str">
        <f t="shared" si="48"/>
        <v>-</v>
      </c>
      <c r="J779" s="7">
        <f t="shared" si="49"/>
        <v>0</v>
      </c>
      <c r="K779" s="7" t="str">
        <f t="shared" si="50"/>
        <v>-</v>
      </c>
      <c r="L779" s="7">
        <f t="shared" si="51"/>
        <v>0</v>
      </c>
    </row>
    <row r="780" spans="1:12" x14ac:dyDescent="0.3">
      <c r="A780" s="8"/>
      <c r="B780" s="8"/>
      <c r="C780" s="9" t="s">
        <v>557</v>
      </c>
      <c r="D780" s="9" t="s">
        <v>558</v>
      </c>
      <c r="E780" s="10">
        <v>0</v>
      </c>
      <c r="F780" s="10">
        <v>2505.61</v>
      </c>
      <c r="G780" s="10">
        <v>0</v>
      </c>
      <c r="H780" s="10">
        <v>0</v>
      </c>
      <c r="I780" s="10" t="str">
        <f t="shared" si="48"/>
        <v>-</v>
      </c>
      <c r="J780" s="10">
        <f t="shared" si="49"/>
        <v>0</v>
      </c>
      <c r="K780" s="10" t="str">
        <f t="shared" si="50"/>
        <v>-</v>
      </c>
      <c r="L780" s="10">
        <f t="shared" si="51"/>
        <v>0</v>
      </c>
    </row>
    <row r="781" spans="1:12" x14ac:dyDescent="0.3">
      <c r="A781" s="5"/>
      <c r="B781" s="6" t="s">
        <v>104</v>
      </c>
      <c r="C781" s="5"/>
      <c r="D781" s="6" t="s">
        <v>105</v>
      </c>
      <c r="E781" s="7">
        <f>+E782+E783+E784</f>
        <v>0</v>
      </c>
      <c r="F781" s="7">
        <f>+F782+F783+F784</f>
        <v>5719.82</v>
      </c>
      <c r="G781" s="7">
        <f>+G782+G783+G784</f>
        <v>0</v>
      </c>
      <c r="H781" s="7">
        <f>+H782+H783+H784</f>
        <v>0</v>
      </c>
      <c r="I781" s="7" t="str">
        <f t="shared" si="48"/>
        <v>-</v>
      </c>
      <c r="J781" s="7">
        <f t="shared" si="49"/>
        <v>0</v>
      </c>
      <c r="K781" s="7" t="str">
        <f t="shared" si="50"/>
        <v>-</v>
      </c>
      <c r="L781" s="7">
        <f t="shared" si="51"/>
        <v>0</v>
      </c>
    </row>
    <row r="782" spans="1:12" x14ac:dyDescent="0.3">
      <c r="A782" s="8"/>
      <c r="B782" s="8"/>
      <c r="C782" s="9" t="s">
        <v>557</v>
      </c>
      <c r="D782" s="9" t="s">
        <v>558</v>
      </c>
      <c r="E782" s="10">
        <v>0</v>
      </c>
      <c r="F782" s="10">
        <v>4541.1499999999996</v>
      </c>
      <c r="G782" s="10">
        <v>0</v>
      </c>
      <c r="H782" s="10">
        <v>0</v>
      </c>
      <c r="I782" s="10" t="str">
        <f t="shared" si="48"/>
        <v>-</v>
      </c>
      <c r="J782" s="10">
        <f t="shared" si="49"/>
        <v>0</v>
      </c>
      <c r="K782" s="10" t="str">
        <f t="shared" si="50"/>
        <v>-</v>
      </c>
      <c r="L782" s="10">
        <f t="shared" si="51"/>
        <v>0</v>
      </c>
    </row>
    <row r="783" spans="1:12" x14ac:dyDescent="0.3">
      <c r="A783" s="8"/>
      <c r="B783" s="8"/>
      <c r="C783" s="9" t="s">
        <v>559</v>
      </c>
      <c r="D783" s="9" t="s">
        <v>560</v>
      </c>
      <c r="E783" s="10">
        <v>0</v>
      </c>
      <c r="F783" s="10">
        <v>694.6</v>
      </c>
      <c r="G783" s="10">
        <v>0</v>
      </c>
      <c r="H783" s="10">
        <v>0</v>
      </c>
      <c r="I783" s="10" t="str">
        <f t="shared" si="48"/>
        <v>-</v>
      </c>
      <c r="J783" s="10">
        <f t="shared" si="49"/>
        <v>0</v>
      </c>
      <c r="K783" s="10" t="str">
        <f t="shared" si="50"/>
        <v>-</v>
      </c>
      <c r="L783" s="10">
        <f t="shared" si="51"/>
        <v>0</v>
      </c>
    </row>
    <row r="784" spans="1:12" x14ac:dyDescent="0.3">
      <c r="A784" s="8"/>
      <c r="B784" s="8"/>
      <c r="C784" s="9" t="s">
        <v>561</v>
      </c>
      <c r="D784" s="9" t="s">
        <v>562</v>
      </c>
      <c r="E784" s="10">
        <v>0</v>
      </c>
      <c r="F784" s="10">
        <v>484.07</v>
      </c>
      <c r="G784" s="10">
        <v>0</v>
      </c>
      <c r="H784" s="10">
        <v>0</v>
      </c>
      <c r="I784" s="10" t="str">
        <f t="shared" si="48"/>
        <v>-</v>
      </c>
      <c r="J784" s="10">
        <f t="shared" si="49"/>
        <v>0</v>
      </c>
      <c r="K784" s="10" t="str">
        <f t="shared" si="50"/>
        <v>-</v>
      </c>
      <c r="L784" s="10">
        <f t="shared" si="51"/>
        <v>0</v>
      </c>
    </row>
    <row r="785" spans="1:12" x14ac:dyDescent="0.3">
      <c r="A785" s="5"/>
      <c r="B785" s="6" t="s">
        <v>150</v>
      </c>
      <c r="C785" s="5"/>
      <c r="D785" s="6" t="s">
        <v>151</v>
      </c>
      <c r="E785" s="7">
        <f>+E786+E787+E788</f>
        <v>0</v>
      </c>
      <c r="F785" s="7">
        <f>+F786+F787+F788</f>
        <v>4772.34</v>
      </c>
      <c r="G785" s="7">
        <f>+G786+G787+G788</f>
        <v>0</v>
      </c>
      <c r="H785" s="7">
        <f>+H786+H787+H788</f>
        <v>0</v>
      </c>
      <c r="I785" s="7" t="str">
        <f t="shared" si="48"/>
        <v>-</v>
      </c>
      <c r="J785" s="7">
        <f t="shared" si="49"/>
        <v>0</v>
      </c>
      <c r="K785" s="7" t="str">
        <f t="shared" si="50"/>
        <v>-</v>
      </c>
      <c r="L785" s="7">
        <f t="shared" si="51"/>
        <v>0</v>
      </c>
    </row>
    <row r="786" spans="1:12" x14ac:dyDescent="0.3">
      <c r="A786" s="8"/>
      <c r="B786" s="8"/>
      <c r="C786" s="9" t="s">
        <v>557</v>
      </c>
      <c r="D786" s="9" t="s">
        <v>558</v>
      </c>
      <c r="E786" s="10">
        <v>0</v>
      </c>
      <c r="F786" s="10">
        <v>3739.64</v>
      </c>
      <c r="G786" s="10">
        <v>0</v>
      </c>
      <c r="H786" s="10">
        <v>0</v>
      </c>
      <c r="I786" s="10" t="str">
        <f t="shared" si="48"/>
        <v>-</v>
      </c>
      <c r="J786" s="10">
        <f t="shared" si="49"/>
        <v>0</v>
      </c>
      <c r="K786" s="10" t="str">
        <f t="shared" si="50"/>
        <v>-</v>
      </c>
      <c r="L786" s="10">
        <f t="shared" si="51"/>
        <v>0</v>
      </c>
    </row>
    <row r="787" spans="1:12" x14ac:dyDescent="0.3">
      <c r="A787" s="8"/>
      <c r="B787" s="8"/>
      <c r="C787" s="9" t="s">
        <v>559</v>
      </c>
      <c r="D787" s="9" t="s">
        <v>560</v>
      </c>
      <c r="E787" s="10">
        <v>0</v>
      </c>
      <c r="F787" s="10">
        <v>656.36</v>
      </c>
      <c r="G787" s="10">
        <v>0</v>
      </c>
      <c r="H787" s="10">
        <v>0</v>
      </c>
      <c r="I787" s="10" t="str">
        <f t="shared" si="48"/>
        <v>-</v>
      </c>
      <c r="J787" s="10">
        <f t="shared" si="49"/>
        <v>0</v>
      </c>
      <c r="K787" s="10" t="str">
        <f t="shared" si="50"/>
        <v>-</v>
      </c>
      <c r="L787" s="10">
        <f t="shared" si="51"/>
        <v>0</v>
      </c>
    </row>
    <row r="788" spans="1:12" x14ac:dyDescent="0.3">
      <c r="A788" s="8"/>
      <c r="B788" s="8"/>
      <c r="C788" s="9" t="s">
        <v>561</v>
      </c>
      <c r="D788" s="9" t="s">
        <v>562</v>
      </c>
      <c r="E788" s="10">
        <v>0</v>
      </c>
      <c r="F788" s="10">
        <v>376.34</v>
      </c>
      <c r="G788" s="10">
        <v>0</v>
      </c>
      <c r="H788" s="10">
        <v>0</v>
      </c>
      <c r="I788" s="10" t="str">
        <f t="shared" si="48"/>
        <v>-</v>
      </c>
      <c r="J788" s="10">
        <f t="shared" si="49"/>
        <v>0</v>
      </c>
      <c r="K788" s="10" t="str">
        <f t="shared" si="50"/>
        <v>-</v>
      </c>
      <c r="L788" s="10">
        <f t="shared" si="51"/>
        <v>0</v>
      </c>
    </row>
    <row r="789" spans="1:12" x14ac:dyDescent="0.3">
      <c r="A789" s="5"/>
      <c r="B789" s="6" t="s">
        <v>154</v>
      </c>
      <c r="C789" s="5"/>
      <c r="D789" s="6" t="s">
        <v>155</v>
      </c>
      <c r="E789" s="7">
        <f>+E790+E791</f>
        <v>0</v>
      </c>
      <c r="F789" s="7">
        <f>+F790+F791</f>
        <v>187.99</v>
      </c>
      <c r="G789" s="7">
        <f>+G790+G791</f>
        <v>0</v>
      </c>
      <c r="H789" s="7">
        <f>+H790+H791</f>
        <v>0</v>
      </c>
      <c r="I789" s="7" t="str">
        <f t="shared" si="48"/>
        <v>-</v>
      </c>
      <c r="J789" s="7">
        <f t="shared" si="49"/>
        <v>0</v>
      </c>
      <c r="K789" s="7" t="str">
        <f t="shared" si="50"/>
        <v>-</v>
      </c>
      <c r="L789" s="7">
        <f t="shared" si="51"/>
        <v>0</v>
      </c>
    </row>
    <row r="790" spans="1:12" x14ac:dyDescent="0.3">
      <c r="A790" s="8"/>
      <c r="B790" s="8"/>
      <c r="C790" s="9" t="s">
        <v>559</v>
      </c>
      <c r="D790" s="9" t="s">
        <v>560</v>
      </c>
      <c r="E790" s="10">
        <v>0</v>
      </c>
      <c r="F790" s="10">
        <v>125.33</v>
      </c>
      <c r="G790" s="10">
        <v>0</v>
      </c>
      <c r="H790" s="10">
        <v>0</v>
      </c>
      <c r="I790" s="10" t="str">
        <f t="shared" si="48"/>
        <v>-</v>
      </c>
      <c r="J790" s="10">
        <f t="shared" si="49"/>
        <v>0</v>
      </c>
      <c r="K790" s="10" t="str">
        <f t="shared" si="50"/>
        <v>-</v>
      </c>
      <c r="L790" s="10">
        <f t="shared" si="51"/>
        <v>0</v>
      </c>
    </row>
    <row r="791" spans="1:12" x14ac:dyDescent="0.3">
      <c r="A791" s="8"/>
      <c r="B791" s="8"/>
      <c r="C791" s="9" t="s">
        <v>561</v>
      </c>
      <c r="D791" s="9" t="s">
        <v>562</v>
      </c>
      <c r="E791" s="10">
        <v>0</v>
      </c>
      <c r="F791" s="10">
        <v>62.66</v>
      </c>
      <c r="G791" s="10">
        <v>0</v>
      </c>
      <c r="H791" s="10">
        <v>0</v>
      </c>
      <c r="I791" s="10" t="str">
        <f t="shared" si="48"/>
        <v>-</v>
      </c>
      <c r="J791" s="10">
        <f t="shared" si="49"/>
        <v>0</v>
      </c>
      <c r="K791" s="10" t="str">
        <f t="shared" si="50"/>
        <v>-</v>
      </c>
      <c r="L791" s="10">
        <f t="shared" si="51"/>
        <v>0</v>
      </c>
    </row>
    <row r="792" spans="1:12" x14ac:dyDescent="0.3">
      <c r="A792" s="5"/>
      <c r="B792" s="6" t="s">
        <v>106</v>
      </c>
      <c r="C792" s="5"/>
      <c r="D792" s="6" t="s">
        <v>107</v>
      </c>
      <c r="E792" s="7">
        <f>+E793+E794+E795</f>
        <v>1980.08</v>
      </c>
      <c r="F792" s="7">
        <f>+F793+F794+F795</f>
        <v>9848.5300000000007</v>
      </c>
      <c r="G792" s="7">
        <f>+G793+G794+G795</f>
        <v>6500</v>
      </c>
      <c r="H792" s="7">
        <f>+H793+H794+H795</f>
        <v>6000</v>
      </c>
      <c r="I792" s="7">
        <f t="shared" si="48"/>
        <v>328.26956486606605</v>
      </c>
      <c r="J792" s="7">
        <f t="shared" si="49"/>
        <v>65.999697416771838</v>
      </c>
      <c r="K792" s="7">
        <f t="shared" si="50"/>
        <v>303.01805987636862</v>
      </c>
      <c r="L792" s="7">
        <f t="shared" si="51"/>
        <v>60.922797615481691</v>
      </c>
    </row>
    <row r="793" spans="1:12" x14ac:dyDescent="0.3">
      <c r="A793" s="8"/>
      <c r="B793" s="8"/>
      <c r="C793" s="9" t="s">
        <v>557</v>
      </c>
      <c r="D793" s="9" t="s">
        <v>558</v>
      </c>
      <c r="E793" s="10">
        <v>0</v>
      </c>
      <c r="F793" s="10">
        <v>5339.93</v>
      </c>
      <c r="G793" s="10">
        <v>0</v>
      </c>
      <c r="H793" s="10">
        <v>0</v>
      </c>
      <c r="I793" s="10" t="str">
        <f t="shared" si="48"/>
        <v>-</v>
      </c>
      <c r="J793" s="10">
        <f t="shared" si="49"/>
        <v>0</v>
      </c>
      <c r="K793" s="10" t="str">
        <f t="shared" si="50"/>
        <v>-</v>
      </c>
      <c r="L793" s="10">
        <f t="shared" si="51"/>
        <v>0</v>
      </c>
    </row>
    <row r="794" spans="1:12" x14ac:dyDescent="0.3">
      <c r="A794" s="8"/>
      <c r="B794" s="8"/>
      <c r="C794" s="9" t="s">
        <v>559</v>
      </c>
      <c r="D794" s="9" t="s">
        <v>560</v>
      </c>
      <c r="E794" s="10">
        <v>1980.08</v>
      </c>
      <c r="F794" s="10">
        <v>2977.68</v>
      </c>
      <c r="G794" s="10">
        <v>5000</v>
      </c>
      <c r="H794" s="10">
        <v>4500</v>
      </c>
      <c r="I794" s="10">
        <f t="shared" si="48"/>
        <v>252.51504989697389</v>
      </c>
      <c r="J794" s="10">
        <f t="shared" si="49"/>
        <v>167.91596141962873</v>
      </c>
      <c r="K794" s="10">
        <f t="shared" si="50"/>
        <v>227.2635449072765</v>
      </c>
      <c r="L794" s="10">
        <f t="shared" si="51"/>
        <v>151.12436527766585</v>
      </c>
    </row>
    <row r="795" spans="1:12" x14ac:dyDescent="0.3">
      <c r="A795" s="8"/>
      <c r="B795" s="8"/>
      <c r="C795" s="9" t="s">
        <v>561</v>
      </c>
      <c r="D795" s="9" t="s">
        <v>562</v>
      </c>
      <c r="E795" s="10">
        <v>0</v>
      </c>
      <c r="F795" s="10">
        <v>1530.92</v>
      </c>
      <c r="G795" s="10">
        <v>1500</v>
      </c>
      <c r="H795" s="10">
        <v>1500</v>
      </c>
      <c r="I795" s="10" t="str">
        <f t="shared" si="48"/>
        <v>-</v>
      </c>
      <c r="J795" s="10">
        <f t="shared" si="49"/>
        <v>97.980299427795046</v>
      </c>
      <c r="K795" s="10" t="str">
        <f t="shared" si="50"/>
        <v>-</v>
      </c>
      <c r="L795" s="10">
        <f t="shared" si="51"/>
        <v>97.980299427795046</v>
      </c>
    </row>
    <row r="796" spans="1:12" x14ac:dyDescent="0.3">
      <c r="A796" s="5"/>
      <c r="B796" s="6" t="s">
        <v>108</v>
      </c>
      <c r="C796" s="5"/>
      <c r="D796" s="6" t="s">
        <v>109</v>
      </c>
      <c r="E796" s="7">
        <f>+E797+E798+E799</f>
        <v>1586.36</v>
      </c>
      <c r="F796" s="7">
        <f>+F797+F798+F799</f>
        <v>8092.63</v>
      </c>
      <c r="G796" s="7">
        <f>+G797+G798+G799</f>
        <v>6000</v>
      </c>
      <c r="H796" s="7">
        <f>+H797+H798+H799</f>
        <v>6000</v>
      </c>
      <c r="I796" s="7">
        <f t="shared" si="48"/>
        <v>378.2243626919489</v>
      </c>
      <c r="J796" s="7">
        <f t="shared" si="49"/>
        <v>74.141533716480296</v>
      </c>
      <c r="K796" s="7">
        <f t="shared" si="50"/>
        <v>378.2243626919489</v>
      </c>
      <c r="L796" s="7">
        <f t="shared" si="51"/>
        <v>74.141533716480296</v>
      </c>
    </row>
    <row r="797" spans="1:12" x14ac:dyDescent="0.3">
      <c r="A797" s="8"/>
      <c r="B797" s="8"/>
      <c r="C797" s="9" t="s">
        <v>557</v>
      </c>
      <c r="D797" s="9" t="s">
        <v>558</v>
      </c>
      <c r="E797" s="10">
        <v>0</v>
      </c>
      <c r="F797" s="10">
        <v>4480.84</v>
      </c>
      <c r="G797" s="10">
        <v>0</v>
      </c>
      <c r="H797" s="10">
        <v>0</v>
      </c>
      <c r="I797" s="10" t="str">
        <f t="shared" si="48"/>
        <v>-</v>
      </c>
      <c r="J797" s="10">
        <f t="shared" si="49"/>
        <v>0</v>
      </c>
      <c r="K797" s="10" t="str">
        <f t="shared" si="50"/>
        <v>-</v>
      </c>
      <c r="L797" s="10">
        <f t="shared" si="51"/>
        <v>0</v>
      </c>
    </row>
    <row r="798" spans="1:12" x14ac:dyDescent="0.3">
      <c r="A798" s="8"/>
      <c r="B798" s="8"/>
      <c r="C798" s="9" t="s">
        <v>559</v>
      </c>
      <c r="D798" s="9" t="s">
        <v>560</v>
      </c>
      <c r="E798" s="10">
        <v>1586.36</v>
      </c>
      <c r="F798" s="10">
        <v>2385.4</v>
      </c>
      <c r="G798" s="10">
        <v>4000</v>
      </c>
      <c r="H798" s="10">
        <v>4000</v>
      </c>
      <c r="I798" s="10">
        <f t="shared" si="48"/>
        <v>252.14957512796593</v>
      </c>
      <c r="J798" s="10">
        <f t="shared" si="49"/>
        <v>167.68676113020877</v>
      </c>
      <c r="K798" s="10">
        <f t="shared" si="50"/>
        <v>252.14957512796593</v>
      </c>
      <c r="L798" s="10">
        <f t="shared" si="51"/>
        <v>167.68676113020877</v>
      </c>
    </row>
    <row r="799" spans="1:12" x14ac:dyDescent="0.3">
      <c r="A799" s="8"/>
      <c r="B799" s="8"/>
      <c r="C799" s="9" t="s">
        <v>561</v>
      </c>
      <c r="D799" s="9" t="s">
        <v>562</v>
      </c>
      <c r="E799" s="10">
        <v>0</v>
      </c>
      <c r="F799" s="10">
        <v>1226.3900000000001</v>
      </c>
      <c r="G799" s="10">
        <v>2000</v>
      </c>
      <c r="H799" s="10">
        <v>2000</v>
      </c>
      <c r="I799" s="10" t="str">
        <f t="shared" si="48"/>
        <v>-</v>
      </c>
      <c r="J799" s="10">
        <f t="shared" si="49"/>
        <v>163.08025994993434</v>
      </c>
      <c r="K799" s="10" t="str">
        <f t="shared" si="50"/>
        <v>-</v>
      </c>
      <c r="L799" s="10">
        <f t="shared" si="51"/>
        <v>163.08025994993434</v>
      </c>
    </row>
    <row r="800" spans="1:12" x14ac:dyDescent="0.3">
      <c r="A800" s="5"/>
      <c r="B800" s="6" t="s">
        <v>110</v>
      </c>
      <c r="C800" s="5"/>
      <c r="D800" s="6" t="s">
        <v>111</v>
      </c>
      <c r="E800" s="7">
        <f>+E801+E802+E803</f>
        <v>8.84</v>
      </c>
      <c r="F800" s="7">
        <f>+F801+F802+F803</f>
        <v>69.600000000000009</v>
      </c>
      <c r="G800" s="7">
        <f>+G801+G802+G803</f>
        <v>3000</v>
      </c>
      <c r="H800" s="7">
        <f>+H801+H802+H803</f>
        <v>1000</v>
      </c>
      <c r="I800" s="7">
        <f t="shared" si="48"/>
        <v>33936.651583710409</v>
      </c>
      <c r="J800" s="7">
        <f t="shared" si="49"/>
        <v>4310.3448275862065</v>
      </c>
      <c r="K800" s="7">
        <f t="shared" si="50"/>
        <v>11312.217194570136</v>
      </c>
      <c r="L800" s="7">
        <f t="shared" si="51"/>
        <v>1436.7816091954021</v>
      </c>
    </row>
    <row r="801" spans="1:12" x14ac:dyDescent="0.3">
      <c r="A801" s="8"/>
      <c r="B801" s="8"/>
      <c r="C801" s="9" t="s">
        <v>557</v>
      </c>
      <c r="D801" s="9" t="s">
        <v>558</v>
      </c>
      <c r="E801" s="10">
        <v>0</v>
      </c>
      <c r="F801" s="10">
        <v>44.74</v>
      </c>
      <c r="G801" s="10">
        <v>0</v>
      </c>
      <c r="H801" s="10">
        <v>0</v>
      </c>
      <c r="I801" s="10" t="str">
        <f t="shared" si="48"/>
        <v>-</v>
      </c>
      <c r="J801" s="10">
        <f t="shared" si="49"/>
        <v>0</v>
      </c>
      <c r="K801" s="10" t="str">
        <f t="shared" si="50"/>
        <v>-</v>
      </c>
      <c r="L801" s="10">
        <f t="shared" si="51"/>
        <v>0</v>
      </c>
    </row>
    <row r="802" spans="1:12" x14ac:dyDescent="0.3">
      <c r="A802" s="8"/>
      <c r="B802" s="8"/>
      <c r="C802" s="9" t="s">
        <v>559</v>
      </c>
      <c r="D802" s="9" t="s">
        <v>560</v>
      </c>
      <c r="E802" s="10">
        <v>8.84</v>
      </c>
      <c r="F802" s="10">
        <v>16.14</v>
      </c>
      <c r="G802" s="10">
        <v>2500</v>
      </c>
      <c r="H802" s="10">
        <v>500</v>
      </c>
      <c r="I802" s="10">
        <f t="shared" si="48"/>
        <v>28280.542986425342</v>
      </c>
      <c r="J802" s="10">
        <f t="shared" si="49"/>
        <v>15489.467162329614</v>
      </c>
      <c r="K802" s="10">
        <f t="shared" si="50"/>
        <v>5656.1085972850678</v>
      </c>
      <c r="L802" s="10">
        <f t="shared" si="51"/>
        <v>3097.8934324659231</v>
      </c>
    </row>
    <row r="803" spans="1:12" x14ac:dyDescent="0.3">
      <c r="A803" s="8"/>
      <c r="B803" s="8"/>
      <c r="C803" s="9" t="s">
        <v>561</v>
      </c>
      <c r="D803" s="9" t="s">
        <v>562</v>
      </c>
      <c r="E803" s="10">
        <v>0</v>
      </c>
      <c r="F803" s="10">
        <v>8.7200000000000006</v>
      </c>
      <c r="G803" s="10">
        <v>500</v>
      </c>
      <c r="H803" s="10">
        <v>500</v>
      </c>
      <c r="I803" s="10" t="str">
        <f t="shared" si="48"/>
        <v>-</v>
      </c>
      <c r="J803" s="10">
        <f t="shared" si="49"/>
        <v>5733.9449541284403</v>
      </c>
      <c r="K803" s="10" t="str">
        <f t="shared" si="50"/>
        <v>-</v>
      </c>
      <c r="L803" s="10">
        <f t="shared" si="51"/>
        <v>5733.9449541284403</v>
      </c>
    </row>
    <row r="804" spans="1:12" x14ac:dyDescent="0.3">
      <c r="A804" s="5"/>
      <c r="B804" s="6" t="s">
        <v>112</v>
      </c>
      <c r="C804" s="5"/>
      <c r="D804" s="6" t="s">
        <v>113</v>
      </c>
      <c r="E804" s="7">
        <f>+E805+E806+E807</f>
        <v>22.35</v>
      </c>
      <c r="F804" s="7">
        <f>+F805+F806+F807</f>
        <v>114.02999999999999</v>
      </c>
      <c r="G804" s="7">
        <f>+G805+G806+G807</f>
        <v>2750</v>
      </c>
      <c r="H804" s="7">
        <f>+H805+H806+H807</f>
        <v>750</v>
      </c>
      <c r="I804" s="7">
        <f t="shared" si="48"/>
        <v>12304.250559284115</v>
      </c>
      <c r="J804" s="7">
        <f t="shared" si="49"/>
        <v>2411.6460580548983</v>
      </c>
      <c r="K804" s="7">
        <f t="shared" si="50"/>
        <v>3355.7046979865768</v>
      </c>
      <c r="L804" s="7">
        <f t="shared" si="51"/>
        <v>657.72165219679039</v>
      </c>
    </row>
    <row r="805" spans="1:12" x14ac:dyDescent="0.3">
      <c r="A805" s="8"/>
      <c r="B805" s="8"/>
      <c r="C805" s="9" t="s">
        <v>557</v>
      </c>
      <c r="D805" s="9" t="s">
        <v>558</v>
      </c>
      <c r="E805" s="10">
        <v>0</v>
      </c>
      <c r="F805" s="10">
        <v>63.12</v>
      </c>
      <c r="G805" s="10">
        <v>0</v>
      </c>
      <c r="H805" s="10">
        <v>0</v>
      </c>
      <c r="I805" s="10" t="str">
        <f t="shared" si="48"/>
        <v>-</v>
      </c>
      <c r="J805" s="10">
        <f t="shared" si="49"/>
        <v>0</v>
      </c>
      <c r="K805" s="10" t="str">
        <f t="shared" si="50"/>
        <v>-</v>
      </c>
      <c r="L805" s="10">
        <f t="shared" si="51"/>
        <v>0</v>
      </c>
    </row>
    <row r="806" spans="1:12" x14ac:dyDescent="0.3">
      <c r="A806" s="8"/>
      <c r="B806" s="8"/>
      <c r="C806" s="9" t="s">
        <v>559</v>
      </c>
      <c r="D806" s="9" t="s">
        <v>560</v>
      </c>
      <c r="E806" s="10">
        <v>22.35</v>
      </c>
      <c r="F806" s="10">
        <v>33.64</v>
      </c>
      <c r="G806" s="10">
        <v>2500</v>
      </c>
      <c r="H806" s="10">
        <v>500</v>
      </c>
      <c r="I806" s="10">
        <f t="shared" si="48"/>
        <v>11185.682326621923</v>
      </c>
      <c r="J806" s="10">
        <f t="shared" si="49"/>
        <v>7431.6290130796669</v>
      </c>
      <c r="K806" s="10">
        <f t="shared" si="50"/>
        <v>2237.136465324385</v>
      </c>
      <c r="L806" s="10">
        <f t="shared" si="51"/>
        <v>1486.3258026159335</v>
      </c>
    </row>
    <row r="807" spans="1:12" x14ac:dyDescent="0.3">
      <c r="A807" s="8"/>
      <c r="B807" s="8"/>
      <c r="C807" s="9" t="s">
        <v>561</v>
      </c>
      <c r="D807" s="9" t="s">
        <v>562</v>
      </c>
      <c r="E807" s="10">
        <v>0</v>
      </c>
      <c r="F807" s="10">
        <v>17.27</v>
      </c>
      <c r="G807" s="10">
        <v>250</v>
      </c>
      <c r="H807" s="10">
        <v>250</v>
      </c>
      <c r="I807" s="10" t="str">
        <f t="shared" si="48"/>
        <v>-</v>
      </c>
      <c r="J807" s="10">
        <f t="shared" si="49"/>
        <v>1447.596988998263</v>
      </c>
      <c r="K807" s="10" t="str">
        <f t="shared" si="50"/>
        <v>-</v>
      </c>
      <c r="L807" s="10">
        <f t="shared" si="51"/>
        <v>1447.596988998263</v>
      </c>
    </row>
    <row r="808" spans="1:12" x14ac:dyDescent="0.3">
      <c r="A808" s="5"/>
      <c r="B808" s="6" t="s">
        <v>114</v>
      </c>
      <c r="C808" s="5"/>
      <c r="D808" s="6" t="s">
        <v>115</v>
      </c>
      <c r="E808" s="7">
        <f>+E809+E810+E811</f>
        <v>0</v>
      </c>
      <c r="F808" s="7">
        <f>+F809+F810+F811</f>
        <v>247.48</v>
      </c>
      <c r="G808" s="7">
        <f>+G809+G810+G811</f>
        <v>0</v>
      </c>
      <c r="H808" s="7">
        <f>+H809+H810+H811</f>
        <v>0</v>
      </c>
      <c r="I808" s="7" t="str">
        <f t="shared" si="48"/>
        <v>-</v>
      </c>
      <c r="J808" s="7">
        <f t="shared" si="49"/>
        <v>0</v>
      </c>
      <c r="K808" s="7" t="str">
        <f t="shared" si="50"/>
        <v>-</v>
      </c>
      <c r="L808" s="7">
        <f t="shared" si="51"/>
        <v>0</v>
      </c>
    </row>
    <row r="809" spans="1:12" x14ac:dyDescent="0.3">
      <c r="A809" s="8"/>
      <c r="B809" s="8"/>
      <c r="C809" s="9" t="s">
        <v>557</v>
      </c>
      <c r="D809" s="9" t="s">
        <v>558</v>
      </c>
      <c r="E809" s="10">
        <v>0</v>
      </c>
      <c r="F809" s="10">
        <v>97.64</v>
      </c>
      <c r="G809" s="10">
        <v>0</v>
      </c>
      <c r="H809" s="10">
        <v>0</v>
      </c>
      <c r="I809" s="10" t="str">
        <f t="shared" si="48"/>
        <v>-</v>
      </c>
      <c r="J809" s="10">
        <f t="shared" si="49"/>
        <v>0</v>
      </c>
      <c r="K809" s="10" t="str">
        <f t="shared" si="50"/>
        <v>-</v>
      </c>
      <c r="L809" s="10">
        <f t="shared" si="51"/>
        <v>0</v>
      </c>
    </row>
    <row r="810" spans="1:12" x14ac:dyDescent="0.3">
      <c r="A810" s="8"/>
      <c r="B810" s="8"/>
      <c r="C810" s="9" t="s">
        <v>559</v>
      </c>
      <c r="D810" s="9" t="s">
        <v>560</v>
      </c>
      <c r="E810" s="10">
        <v>0</v>
      </c>
      <c r="F810" s="10">
        <v>85.02</v>
      </c>
      <c r="G810" s="10">
        <v>0</v>
      </c>
      <c r="H810" s="10">
        <v>0</v>
      </c>
      <c r="I810" s="10" t="str">
        <f t="shared" si="48"/>
        <v>-</v>
      </c>
      <c r="J810" s="10">
        <f t="shared" si="49"/>
        <v>0</v>
      </c>
      <c r="K810" s="10" t="str">
        <f t="shared" si="50"/>
        <v>-</v>
      </c>
      <c r="L810" s="10">
        <f t="shared" si="51"/>
        <v>0</v>
      </c>
    </row>
    <row r="811" spans="1:12" x14ac:dyDescent="0.3">
      <c r="A811" s="8"/>
      <c r="B811" s="8"/>
      <c r="C811" s="9" t="s">
        <v>561</v>
      </c>
      <c r="D811" s="9" t="s">
        <v>562</v>
      </c>
      <c r="E811" s="10">
        <v>0</v>
      </c>
      <c r="F811" s="10">
        <v>64.819999999999993</v>
      </c>
      <c r="G811" s="10">
        <v>0</v>
      </c>
      <c r="H811" s="10">
        <v>0</v>
      </c>
      <c r="I811" s="10" t="str">
        <f t="shared" si="48"/>
        <v>-</v>
      </c>
      <c r="J811" s="10">
        <f t="shared" si="49"/>
        <v>0</v>
      </c>
      <c r="K811" s="10" t="str">
        <f t="shared" si="50"/>
        <v>-</v>
      </c>
      <c r="L811" s="10">
        <f t="shared" si="51"/>
        <v>0</v>
      </c>
    </row>
    <row r="812" spans="1:12" x14ac:dyDescent="0.3">
      <c r="A812" s="5"/>
      <c r="B812" s="6" t="s">
        <v>10</v>
      </c>
      <c r="C812" s="5"/>
      <c r="D812" s="6" t="s">
        <v>11</v>
      </c>
      <c r="E812" s="7">
        <f>+E813+E814+E815+E816+E817+E818+E819+E820+E821+E822+E823+E824+E825+E826+E827+E828+E829+E830+E831+E832+E833+E834+E835+E836+E837+E838+E839+E840+E841+E842+E843+E844+E845+E846+E847+E848+E849</f>
        <v>1417930.6099999996</v>
      </c>
      <c r="F812" s="7">
        <f>+F813+F814+F815+F816+F817+F818+F819+F820+F821+F822+F823+F824+F825+F826+F827+F828+F829+F830+F831+F832+F833+F834+F835+F836+F837+F838+F839+F840+F841+F842+F843+F844+F845+F846+F847+F848+F849</f>
        <v>1048482.61</v>
      </c>
      <c r="G812" s="7">
        <f>+G813+G814+G815+G816+G817+G818+G819+G820+G821+G822+G823+G824+G825+G826+G827+G828+G829+G830+G831+G832+G833+G834+G835+G836+G837+G838+G839+G840+G841+G842+G843+G844+G845+G846+G847+G848+G849</f>
        <v>1390247</v>
      </c>
      <c r="H812" s="7">
        <f>+H813+H814+H815+H816+H817+H818+H819+H820+H821+H822+H823+H824+H825+H826+H827+H828+H829+H830+H831+H832+H833+H834+H835+H836+H837+H838+H839+H840+H841+H842+H843+H844+H845+H846+H847+H848+H849</f>
        <v>1054897</v>
      </c>
      <c r="I812" s="7">
        <f t="shared" si="48"/>
        <v>98.047604741391424</v>
      </c>
      <c r="J812" s="7">
        <f t="shared" si="49"/>
        <v>132.59609522755937</v>
      </c>
      <c r="K812" s="7">
        <f t="shared" si="50"/>
        <v>74.396941046360539</v>
      </c>
      <c r="L812" s="7">
        <f t="shared" si="51"/>
        <v>100.61177838705404</v>
      </c>
    </row>
    <row r="813" spans="1:12" x14ac:dyDescent="0.3">
      <c r="A813" s="8"/>
      <c r="B813" s="8"/>
      <c r="C813" s="9" t="s">
        <v>565</v>
      </c>
      <c r="D813" s="9" t="s">
        <v>566</v>
      </c>
      <c r="E813" s="10">
        <v>3120.63</v>
      </c>
      <c r="F813" s="10">
        <v>0</v>
      </c>
      <c r="G813" s="10">
        <v>0</v>
      </c>
      <c r="H813" s="10">
        <v>0</v>
      </c>
      <c r="I813" s="10">
        <f t="shared" si="48"/>
        <v>0</v>
      </c>
      <c r="J813" s="10" t="str">
        <f t="shared" si="49"/>
        <v>-</v>
      </c>
      <c r="K813" s="10">
        <f t="shared" si="50"/>
        <v>0</v>
      </c>
      <c r="L813" s="10" t="str">
        <f t="shared" si="51"/>
        <v>-</v>
      </c>
    </row>
    <row r="814" spans="1:12" x14ac:dyDescent="0.3">
      <c r="A814" s="8"/>
      <c r="B814" s="8"/>
      <c r="C814" s="9" t="s">
        <v>567</v>
      </c>
      <c r="D814" s="9" t="s">
        <v>568</v>
      </c>
      <c r="E814" s="10">
        <v>0</v>
      </c>
      <c r="F814" s="10">
        <v>0</v>
      </c>
      <c r="G814" s="10">
        <v>7850</v>
      </c>
      <c r="H814" s="10">
        <v>7850</v>
      </c>
      <c r="I814" s="10" t="str">
        <f t="shared" si="48"/>
        <v>-</v>
      </c>
      <c r="J814" s="10" t="str">
        <f t="shared" si="49"/>
        <v>-</v>
      </c>
      <c r="K814" s="10" t="str">
        <f t="shared" si="50"/>
        <v>-</v>
      </c>
      <c r="L814" s="10" t="str">
        <f t="shared" si="51"/>
        <v>-</v>
      </c>
    </row>
    <row r="815" spans="1:12" x14ac:dyDescent="0.3">
      <c r="A815" s="8"/>
      <c r="B815" s="8"/>
      <c r="C815" s="9" t="s">
        <v>569</v>
      </c>
      <c r="D815" s="9" t="s">
        <v>570</v>
      </c>
      <c r="E815" s="10">
        <v>24086.58</v>
      </c>
      <c r="F815" s="10">
        <v>3976.79</v>
      </c>
      <c r="G815" s="10">
        <v>0</v>
      </c>
      <c r="H815" s="10">
        <v>0</v>
      </c>
      <c r="I815" s="10">
        <f t="shared" si="48"/>
        <v>0</v>
      </c>
      <c r="J815" s="10">
        <f t="shared" si="49"/>
        <v>0</v>
      </c>
      <c r="K815" s="10">
        <f t="shared" si="50"/>
        <v>0</v>
      </c>
      <c r="L815" s="10">
        <f t="shared" si="51"/>
        <v>0</v>
      </c>
    </row>
    <row r="816" spans="1:12" x14ac:dyDescent="0.3">
      <c r="A816" s="8"/>
      <c r="B816" s="8"/>
      <c r="C816" s="9" t="s">
        <v>571</v>
      </c>
      <c r="D816" s="9" t="s">
        <v>572</v>
      </c>
      <c r="E816" s="10">
        <v>0</v>
      </c>
      <c r="F816" s="10">
        <v>2088.31</v>
      </c>
      <c r="G816" s="10">
        <v>0</v>
      </c>
      <c r="H816" s="10">
        <v>0</v>
      </c>
      <c r="I816" s="10" t="str">
        <f t="shared" si="48"/>
        <v>-</v>
      </c>
      <c r="J816" s="10">
        <f t="shared" si="49"/>
        <v>0</v>
      </c>
      <c r="K816" s="10" t="str">
        <f t="shared" si="50"/>
        <v>-</v>
      </c>
      <c r="L816" s="10">
        <f t="shared" si="51"/>
        <v>0</v>
      </c>
    </row>
    <row r="817" spans="1:12" x14ac:dyDescent="0.3">
      <c r="A817" s="8"/>
      <c r="B817" s="8"/>
      <c r="C817" s="9" t="s">
        <v>573</v>
      </c>
      <c r="D817" s="9" t="s">
        <v>574</v>
      </c>
      <c r="E817" s="10">
        <v>8081.89</v>
      </c>
      <c r="F817" s="10">
        <v>0</v>
      </c>
      <c r="G817" s="10">
        <v>0</v>
      </c>
      <c r="H817" s="10">
        <v>0</v>
      </c>
      <c r="I817" s="10">
        <f t="shared" si="48"/>
        <v>0</v>
      </c>
      <c r="J817" s="10" t="str">
        <f t="shared" si="49"/>
        <v>-</v>
      </c>
      <c r="K817" s="10">
        <f t="shared" si="50"/>
        <v>0</v>
      </c>
      <c r="L817" s="10" t="str">
        <f t="shared" si="51"/>
        <v>-</v>
      </c>
    </row>
    <row r="818" spans="1:12" x14ac:dyDescent="0.3">
      <c r="A818" s="8"/>
      <c r="B818" s="8"/>
      <c r="C818" s="9" t="s">
        <v>575</v>
      </c>
      <c r="D818" s="9" t="s">
        <v>576</v>
      </c>
      <c r="E818" s="10">
        <v>0</v>
      </c>
      <c r="F818" s="10">
        <v>2749.82</v>
      </c>
      <c r="G818" s="10">
        <v>0</v>
      </c>
      <c r="H818" s="10">
        <v>0</v>
      </c>
      <c r="I818" s="10" t="str">
        <f t="shared" si="48"/>
        <v>-</v>
      </c>
      <c r="J818" s="10">
        <f t="shared" si="49"/>
        <v>0</v>
      </c>
      <c r="K818" s="10" t="str">
        <f t="shared" si="50"/>
        <v>-</v>
      </c>
      <c r="L818" s="10">
        <f t="shared" si="51"/>
        <v>0</v>
      </c>
    </row>
    <row r="819" spans="1:12" x14ac:dyDescent="0.3">
      <c r="A819" s="8"/>
      <c r="B819" s="8"/>
      <c r="C819" s="9" t="s">
        <v>577</v>
      </c>
      <c r="D819" s="9" t="s">
        <v>578</v>
      </c>
      <c r="E819" s="10">
        <v>73803.75</v>
      </c>
      <c r="F819" s="10">
        <v>311666.39</v>
      </c>
      <c r="G819" s="10">
        <v>200000</v>
      </c>
      <c r="H819" s="10">
        <v>216000</v>
      </c>
      <c r="I819" s="10">
        <f t="shared" si="48"/>
        <v>270.98894026387546</v>
      </c>
      <c r="J819" s="10">
        <f t="shared" si="49"/>
        <v>64.171179959443165</v>
      </c>
      <c r="K819" s="10">
        <f t="shared" si="50"/>
        <v>292.66805548498553</v>
      </c>
      <c r="L819" s="10">
        <f t="shared" si="51"/>
        <v>69.304874356198624</v>
      </c>
    </row>
    <row r="820" spans="1:12" x14ac:dyDescent="0.3">
      <c r="A820" s="8"/>
      <c r="B820" s="8"/>
      <c r="C820" s="9" t="s">
        <v>579</v>
      </c>
      <c r="D820" s="9" t="s">
        <v>580</v>
      </c>
      <c r="E820" s="10">
        <v>0</v>
      </c>
      <c r="F820" s="10">
        <v>3048.16</v>
      </c>
      <c r="G820" s="10">
        <v>0</v>
      </c>
      <c r="H820" s="10">
        <v>0</v>
      </c>
      <c r="I820" s="10" t="str">
        <f t="shared" si="48"/>
        <v>-</v>
      </c>
      <c r="J820" s="10">
        <f t="shared" si="49"/>
        <v>0</v>
      </c>
      <c r="K820" s="10" t="str">
        <f t="shared" si="50"/>
        <v>-</v>
      </c>
      <c r="L820" s="10">
        <f t="shared" si="51"/>
        <v>0</v>
      </c>
    </row>
    <row r="821" spans="1:12" x14ac:dyDescent="0.3">
      <c r="A821" s="8"/>
      <c r="B821" s="8"/>
      <c r="C821" s="9" t="s">
        <v>581</v>
      </c>
      <c r="D821" s="9" t="s">
        <v>582</v>
      </c>
      <c r="E821" s="10">
        <v>7031.22</v>
      </c>
      <c r="F821" s="10">
        <v>4912.87</v>
      </c>
      <c r="G821" s="10">
        <v>0</v>
      </c>
      <c r="H821" s="10">
        <v>0</v>
      </c>
      <c r="I821" s="10">
        <f t="shared" si="48"/>
        <v>0</v>
      </c>
      <c r="J821" s="10">
        <f t="shared" si="49"/>
        <v>0</v>
      </c>
      <c r="K821" s="10">
        <f t="shared" si="50"/>
        <v>0</v>
      </c>
      <c r="L821" s="10">
        <f t="shared" si="51"/>
        <v>0</v>
      </c>
    </row>
    <row r="822" spans="1:12" x14ac:dyDescent="0.3">
      <c r="A822" s="8"/>
      <c r="B822" s="8"/>
      <c r="C822" s="9" t="s">
        <v>583</v>
      </c>
      <c r="D822" s="9" t="s">
        <v>584</v>
      </c>
      <c r="E822" s="10">
        <v>976</v>
      </c>
      <c r="F822" s="10">
        <v>0</v>
      </c>
      <c r="G822" s="10">
        <v>0</v>
      </c>
      <c r="H822" s="10">
        <v>0</v>
      </c>
      <c r="I822" s="10">
        <f t="shared" si="48"/>
        <v>0</v>
      </c>
      <c r="J822" s="10" t="str">
        <f t="shared" si="49"/>
        <v>-</v>
      </c>
      <c r="K822" s="10">
        <f t="shared" si="50"/>
        <v>0</v>
      </c>
      <c r="L822" s="10" t="str">
        <f t="shared" si="51"/>
        <v>-</v>
      </c>
    </row>
    <row r="823" spans="1:12" x14ac:dyDescent="0.3">
      <c r="A823" s="8"/>
      <c r="B823" s="8"/>
      <c r="C823" s="9" t="s">
        <v>585</v>
      </c>
      <c r="D823" s="9" t="s">
        <v>586</v>
      </c>
      <c r="E823" s="10">
        <v>4320</v>
      </c>
      <c r="F823" s="10">
        <v>0</v>
      </c>
      <c r="G823" s="10">
        <v>0</v>
      </c>
      <c r="H823" s="10">
        <v>0</v>
      </c>
      <c r="I823" s="10">
        <f t="shared" si="48"/>
        <v>0</v>
      </c>
      <c r="J823" s="10" t="str">
        <f t="shared" si="49"/>
        <v>-</v>
      </c>
      <c r="K823" s="10">
        <f t="shared" si="50"/>
        <v>0</v>
      </c>
      <c r="L823" s="10" t="str">
        <f t="shared" si="51"/>
        <v>-</v>
      </c>
    </row>
    <row r="824" spans="1:12" x14ac:dyDescent="0.3">
      <c r="A824" s="8"/>
      <c r="B824" s="8"/>
      <c r="C824" s="9" t="s">
        <v>587</v>
      </c>
      <c r="D824" s="9" t="s">
        <v>588</v>
      </c>
      <c r="E824" s="10">
        <v>13761.11</v>
      </c>
      <c r="F824" s="10">
        <v>20398</v>
      </c>
      <c r="G824" s="10">
        <v>25000</v>
      </c>
      <c r="H824" s="10">
        <v>15000</v>
      </c>
      <c r="I824" s="10">
        <f t="shared" si="48"/>
        <v>181.67139133398396</v>
      </c>
      <c r="J824" s="10">
        <f t="shared" si="49"/>
        <v>122.56103539562702</v>
      </c>
      <c r="K824" s="10">
        <f t="shared" si="50"/>
        <v>109.00283480039037</v>
      </c>
      <c r="L824" s="10">
        <f t="shared" si="51"/>
        <v>73.53662123737621</v>
      </c>
    </row>
    <row r="825" spans="1:12" x14ac:dyDescent="0.3">
      <c r="A825" s="8"/>
      <c r="B825" s="8"/>
      <c r="C825" s="9" t="s">
        <v>589</v>
      </c>
      <c r="D825" s="9" t="s">
        <v>590</v>
      </c>
      <c r="E825" s="10">
        <v>3361.1</v>
      </c>
      <c r="F825" s="10">
        <v>0</v>
      </c>
      <c r="G825" s="10">
        <v>0</v>
      </c>
      <c r="H825" s="10">
        <v>0</v>
      </c>
      <c r="I825" s="10">
        <f t="shared" si="48"/>
        <v>0</v>
      </c>
      <c r="J825" s="10" t="str">
        <f t="shared" si="49"/>
        <v>-</v>
      </c>
      <c r="K825" s="10">
        <f t="shared" si="50"/>
        <v>0</v>
      </c>
      <c r="L825" s="10" t="str">
        <f t="shared" si="51"/>
        <v>-</v>
      </c>
    </row>
    <row r="826" spans="1:12" x14ac:dyDescent="0.3">
      <c r="A826" s="8"/>
      <c r="B826" s="8"/>
      <c r="C826" s="9" t="s">
        <v>591</v>
      </c>
      <c r="D826" s="9" t="s">
        <v>592</v>
      </c>
      <c r="E826" s="10">
        <v>10169.120000000001</v>
      </c>
      <c r="F826" s="10">
        <v>18446.400000000001</v>
      </c>
      <c r="G826" s="10">
        <v>0</v>
      </c>
      <c r="H826" s="10">
        <v>0</v>
      </c>
      <c r="I826" s="10">
        <f t="shared" si="48"/>
        <v>0</v>
      </c>
      <c r="J826" s="10">
        <f t="shared" si="49"/>
        <v>0</v>
      </c>
      <c r="K826" s="10">
        <f t="shared" si="50"/>
        <v>0</v>
      </c>
      <c r="L826" s="10">
        <f t="shared" si="51"/>
        <v>0</v>
      </c>
    </row>
    <row r="827" spans="1:12" x14ac:dyDescent="0.3">
      <c r="A827" s="8"/>
      <c r="B827" s="8"/>
      <c r="C827" s="9" t="s">
        <v>593</v>
      </c>
      <c r="D827" s="9" t="s">
        <v>594</v>
      </c>
      <c r="E827" s="10">
        <v>943456.45</v>
      </c>
      <c r="F827" s="10">
        <v>440969.88</v>
      </c>
      <c r="G827" s="10">
        <v>250</v>
      </c>
      <c r="H827" s="10">
        <v>0</v>
      </c>
      <c r="I827" s="10">
        <f t="shared" si="48"/>
        <v>2.6498308427484914E-2</v>
      </c>
      <c r="J827" s="10">
        <f t="shared" si="49"/>
        <v>5.6693214511612446E-2</v>
      </c>
      <c r="K827" s="10">
        <f t="shared" si="50"/>
        <v>0</v>
      </c>
      <c r="L827" s="10">
        <f t="shared" si="51"/>
        <v>0</v>
      </c>
    </row>
    <row r="828" spans="1:12" x14ac:dyDescent="0.3">
      <c r="A828" s="8"/>
      <c r="B828" s="8"/>
      <c r="C828" s="9" t="s">
        <v>595</v>
      </c>
      <c r="D828" s="9" t="s">
        <v>596</v>
      </c>
      <c r="E828" s="10">
        <v>0</v>
      </c>
      <c r="F828" s="10">
        <v>732</v>
      </c>
      <c r="G828" s="10">
        <v>0</v>
      </c>
      <c r="H828" s="10">
        <v>0</v>
      </c>
      <c r="I828" s="10" t="str">
        <f t="shared" si="48"/>
        <v>-</v>
      </c>
      <c r="J828" s="10">
        <f t="shared" si="49"/>
        <v>0</v>
      </c>
      <c r="K828" s="10" t="str">
        <f t="shared" si="50"/>
        <v>-</v>
      </c>
      <c r="L828" s="10">
        <f t="shared" si="51"/>
        <v>0</v>
      </c>
    </row>
    <row r="829" spans="1:12" x14ac:dyDescent="0.3">
      <c r="A829" s="8"/>
      <c r="B829" s="8"/>
      <c r="C829" s="9" t="s">
        <v>597</v>
      </c>
      <c r="D829" s="9" t="s">
        <v>598</v>
      </c>
      <c r="E829" s="10">
        <v>22554.44</v>
      </c>
      <c r="F829" s="10">
        <v>0</v>
      </c>
      <c r="G829" s="10">
        <v>0</v>
      </c>
      <c r="H829" s="10">
        <v>0</v>
      </c>
      <c r="I829" s="10">
        <f t="shared" si="48"/>
        <v>0</v>
      </c>
      <c r="J829" s="10" t="str">
        <f t="shared" si="49"/>
        <v>-</v>
      </c>
      <c r="K829" s="10">
        <f t="shared" si="50"/>
        <v>0</v>
      </c>
      <c r="L829" s="10" t="str">
        <f t="shared" si="51"/>
        <v>-</v>
      </c>
    </row>
    <row r="830" spans="1:12" x14ac:dyDescent="0.3">
      <c r="A830" s="8"/>
      <c r="B830" s="8"/>
      <c r="C830" s="9" t="s">
        <v>599</v>
      </c>
      <c r="D830" s="9" t="s">
        <v>600</v>
      </c>
      <c r="E830" s="10">
        <v>540.41999999999996</v>
      </c>
      <c r="F830" s="10">
        <v>0</v>
      </c>
      <c r="G830" s="10">
        <v>0</v>
      </c>
      <c r="H830" s="10">
        <v>0</v>
      </c>
      <c r="I830" s="10">
        <f t="shared" si="48"/>
        <v>0</v>
      </c>
      <c r="J830" s="10" t="str">
        <f t="shared" si="49"/>
        <v>-</v>
      </c>
      <c r="K830" s="10">
        <f t="shared" si="50"/>
        <v>0</v>
      </c>
      <c r="L830" s="10" t="str">
        <f t="shared" si="51"/>
        <v>-</v>
      </c>
    </row>
    <row r="831" spans="1:12" x14ac:dyDescent="0.3">
      <c r="A831" s="8"/>
      <c r="B831" s="8"/>
      <c r="C831" s="9" t="s">
        <v>601</v>
      </c>
      <c r="D831" s="9" t="s">
        <v>602</v>
      </c>
      <c r="E831" s="10">
        <v>0</v>
      </c>
      <c r="F831" s="10">
        <v>0</v>
      </c>
      <c r="G831" s="10">
        <v>0</v>
      </c>
      <c r="H831" s="10">
        <v>0</v>
      </c>
      <c r="I831" s="10" t="str">
        <f t="shared" si="48"/>
        <v>-</v>
      </c>
      <c r="J831" s="10" t="str">
        <f t="shared" si="49"/>
        <v>-</v>
      </c>
      <c r="K831" s="10" t="str">
        <f t="shared" si="50"/>
        <v>-</v>
      </c>
      <c r="L831" s="10" t="str">
        <f t="shared" si="51"/>
        <v>-</v>
      </c>
    </row>
    <row r="832" spans="1:12" x14ac:dyDescent="0.3">
      <c r="A832" s="8"/>
      <c r="B832" s="8"/>
      <c r="C832" s="9" t="s">
        <v>603</v>
      </c>
      <c r="D832" s="9" t="s">
        <v>604</v>
      </c>
      <c r="E832" s="10">
        <v>0</v>
      </c>
      <c r="F832" s="10">
        <v>0</v>
      </c>
      <c r="G832" s="10">
        <v>97600</v>
      </c>
      <c r="H832" s="10">
        <v>0</v>
      </c>
      <c r="I832" s="10" t="str">
        <f t="shared" si="48"/>
        <v>-</v>
      </c>
      <c r="J832" s="10" t="str">
        <f t="shared" si="49"/>
        <v>-</v>
      </c>
      <c r="K832" s="10" t="str">
        <f t="shared" si="50"/>
        <v>-</v>
      </c>
      <c r="L832" s="10" t="str">
        <f t="shared" si="51"/>
        <v>-</v>
      </c>
    </row>
    <row r="833" spans="1:12" x14ac:dyDescent="0.3">
      <c r="A833" s="8"/>
      <c r="B833" s="8"/>
      <c r="C833" s="9" t="s">
        <v>605</v>
      </c>
      <c r="D833" s="9" t="s">
        <v>606</v>
      </c>
      <c r="E833" s="10">
        <v>55728.97</v>
      </c>
      <c r="F833" s="10">
        <v>24423.08</v>
      </c>
      <c r="G833" s="10">
        <v>125000</v>
      </c>
      <c r="H833" s="10">
        <v>0</v>
      </c>
      <c r="I833" s="10">
        <f t="shared" si="48"/>
        <v>224.2998569684672</v>
      </c>
      <c r="J833" s="10">
        <f t="shared" si="49"/>
        <v>511.81095914192633</v>
      </c>
      <c r="K833" s="10">
        <f t="shared" si="50"/>
        <v>0</v>
      </c>
      <c r="L833" s="10">
        <f t="shared" si="51"/>
        <v>0</v>
      </c>
    </row>
    <row r="834" spans="1:12" x14ac:dyDescent="0.3">
      <c r="A834" s="8"/>
      <c r="B834" s="8"/>
      <c r="C834" s="9" t="s">
        <v>607</v>
      </c>
      <c r="D834" s="9" t="s">
        <v>608</v>
      </c>
      <c r="E834" s="10">
        <v>8412.32</v>
      </c>
      <c r="F834" s="10">
        <v>42400.2</v>
      </c>
      <c r="G834" s="10">
        <v>296900</v>
      </c>
      <c r="H834" s="10">
        <v>296900</v>
      </c>
      <c r="I834" s="10">
        <f t="shared" si="48"/>
        <v>3529.3474332883202</v>
      </c>
      <c r="J834" s="10">
        <f t="shared" si="49"/>
        <v>700.23254607289584</v>
      </c>
      <c r="K834" s="10">
        <f t="shared" si="50"/>
        <v>3529.3474332883202</v>
      </c>
      <c r="L834" s="10">
        <f t="shared" si="51"/>
        <v>700.23254607289584</v>
      </c>
    </row>
    <row r="835" spans="1:12" x14ac:dyDescent="0.3">
      <c r="A835" s="8"/>
      <c r="B835" s="8"/>
      <c r="C835" s="9" t="s">
        <v>609</v>
      </c>
      <c r="D835" s="9" t="s">
        <v>610</v>
      </c>
      <c r="E835" s="10">
        <v>63723.97</v>
      </c>
      <c r="F835" s="10">
        <v>24178.28</v>
      </c>
      <c r="G835" s="10">
        <v>150000</v>
      </c>
      <c r="H835" s="10">
        <v>150000</v>
      </c>
      <c r="I835" s="10">
        <f t="shared" ref="I835:I898" si="52">IF(E835&lt;&gt;0,G835/E835*100,"-")</f>
        <v>235.39023070910363</v>
      </c>
      <c r="J835" s="10">
        <f t="shared" ref="J835:J898" si="53">IF(F835&lt;&gt;0,G835/F835*100,"-")</f>
        <v>620.39152495545591</v>
      </c>
      <c r="K835" s="10">
        <f t="shared" ref="K835:K898" si="54">IF(E835&lt;&gt;0,H835/E835*100,"-")</f>
        <v>235.39023070910363</v>
      </c>
      <c r="L835" s="10">
        <f t="shared" ref="L835:L898" si="55">IF(F835&lt;&gt;0,H835/F835*100,"-")</f>
        <v>620.39152495545591</v>
      </c>
    </row>
    <row r="836" spans="1:12" x14ac:dyDescent="0.3">
      <c r="A836" s="8"/>
      <c r="B836" s="8"/>
      <c r="C836" s="9" t="s">
        <v>611</v>
      </c>
      <c r="D836" s="9" t="s">
        <v>612</v>
      </c>
      <c r="E836" s="10">
        <v>99019.95</v>
      </c>
      <c r="F836" s="10">
        <v>9455</v>
      </c>
      <c r="G836" s="10">
        <v>350000</v>
      </c>
      <c r="H836" s="10">
        <v>250000</v>
      </c>
      <c r="I836" s="10">
        <f t="shared" si="52"/>
        <v>353.46412515861704</v>
      </c>
      <c r="J836" s="10">
        <f t="shared" si="53"/>
        <v>3701.7451084082495</v>
      </c>
      <c r="K836" s="10">
        <f t="shared" si="54"/>
        <v>252.4743751132979</v>
      </c>
      <c r="L836" s="10">
        <f t="shared" si="55"/>
        <v>2644.1036488630352</v>
      </c>
    </row>
    <row r="837" spans="1:12" x14ac:dyDescent="0.3">
      <c r="A837" s="8"/>
      <c r="B837" s="8"/>
      <c r="C837" s="9" t="s">
        <v>613</v>
      </c>
      <c r="D837" s="9" t="s">
        <v>614</v>
      </c>
      <c r="E837" s="10">
        <v>19886</v>
      </c>
      <c r="F837" s="10">
        <v>17507</v>
      </c>
      <c r="G837" s="10">
        <v>25000</v>
      </c>
      <c r="H837" s="10">
        <v>25000</v>
      </c>
      <c r="I837" s="10">
        <f t="shared" si="52"/>
        <v>125.71658453183143</v>
      </c>
      <c r="J837" s="10">
        <f t="shared" si="53"/>
        <v>142.80002284800366</v>
      </c>
      <c r="K837" s="10">
        <f t="shared" si="54"/>
        <v>125.71658453183143</v>
      </c>
      <c r="L837" s="10">
        <f t="shared" si="55"/>
        <v>142.80002284800366</v>
      </c>
    </row>
    <row r="838" spans="1:12" x14ac:dyDescent="0.3">
      <c r="A838" s="8"/>
      <c r="B838" s="8"/>
      <c r="C838" s="9" t="s">
        <v>615</v>
      </c>
      <c r="D838" s="9" t="s">
        <v>616</v>
      </c>
      <c r="E838" s="10">
        <v>0</v>
      </c>
      <c r="F838" s="10">
        <v>38747.199999999997</v>
      </c>
      <c r="G838" s="10">
        <v>10000</v>
      </c>
      <c r="H838" s="10">
        <v>20000</v>
      </c>
      <c r="I838" s="10" t="str">
        <f t="shared" si="52"/>
        <v>-</v>
      </c>
      <c r="J838" s="10">
        <f t="shared" si="53"/>
        <v>25.808316471899907</v>
      </c>
      <c r="K838" s="10" t="str">
        <f t="shared" si="54"/>
        <v>-</v>
      </c>
      <c r="L838" s="10">
        <f t="shared" si="55"/>
        <v>51.616632943799814</v>
      </c>
    </row>
    <row r="839" spans="1:12" x14ac:dyDescent="0.3">
      <c r="A839" s="8"/>
      <c r="B839" s="8"/>
      <c r="C839" s="9" t="s">
        <v>617</v>
      </c>
      <c r="D839" s="9" t="s">
        <v>618</v>
      </c>
      <c r="E839" s="10">
        <v>0</v>
      </c>
      <c r="F839" s="10">
        <v>6457</v>
      </c>
      <c r="G839" s="10">
        <v>22000</v>
      </c>
      <c r="H839" s="10">
        <v>9000</v>
      </c>
      <c r="I839" s="10" t="str">
        <f t="shared" si="52"/>
        <v>-</v>
      </c>
      <c r="J839" s="10">
        <f t="shared" si="53"/>
        <v>340.71550255536624</v>
      </c>
      <c r="K839" s="10" t="str">
        <f t="shared" si="54"/>
        <v>-</v>
      </c>
      <c r="L839" s="10">
        <f t="shared" si="55"/>
        <v>139.38361468174074</v>
      </c>
    </row>
    <row r="840" spans="1:12" x14ac:dyDescent="0.3">
      <c r="A840" s="8"/>
      <c r="B840" s="8"/>
      <c r="C840" s="9" t="s">
        <v>619</v>
      </c>
      <c r="D840" s="9" t="s">
        <v>620</v>
      </c>
      <c r="E840" s="10">
        <v>17267.009999999998</v>
      </c>
      <c r="F840" s="10">
        <v>19798.43</v>
      </c>
      <c r="G840" s="10">
        <v>23805</v>
      </c>
      <c r="H840" s="10">
        <v>23805</v>
      </c>
      <c r="I840" s="10">
        <f t="shared" si="52"/>
        <v>137.86405405452365</v>
      </c>
      <c r="J840" s="10">
        <f t="shared" si="53"/>
        <v>120.2368066558813</v>
      </c>
      <c r="K840" s="10">
        <f t="shared" si="54"/>
        <v>137.86405405452365</v>
      </c>
      <c r="L840" s="10">
        <f t="shared" si="55"/>
        <v>120.2368066558813</v>
      </c>
    </row>
    <row r="841" spans="1:12" x14ac:dyDescent="0.3">
      <c r="A841" s="8"/>
      <c r="B841" s="8"/>
      <c r="C841" s="9" t="s">
        <v>621</v>
      </c>
      <c r="D841" s="9" t="s">
        <v>622</v>
      </c>
      <c r="E841" s="10">
        <v>0</v>
      </c>
      <c r="F841" s="10">
        <v>12021.37</v>
      </c>
      <c r="G841" s="10">
        <v>13800</v>
      </c>
      <c r="H841" s="10">
        <v>13800</v>
      </c>
      <c r="I841" s="10" t="str">
        <f t="shared" si="52"/>
        <v>-</v>
      </c>
      <c r="J841" s="10">
        <f t="shared" si="53"/>
        <v>114.79556822558492</v>
      </c>
      <c r="K841" s="10" t="str">
        <f t="shared" si="54"/>
        <v>-</v>
      </c>
      <c r="L841" s="10">
        <f t="shared" si="55"/>
        <v>114.79556822558492</v>
      </c>
    </row>
    <row r="842" spans="1:12" x14ac:dyDescent="0.3">
      <c r="A842" s="8"/>
      <c r="B842" s="8"/>
      <c r="C842" s="9" t="s">
        <v>623</v>
      </c>
      <c r="D842" s="9" t="s">
        <v>624</v>
      </c>
      <c r="E842" s="10">
        <v>5659.09</v>
      </c>
      <c r="F842" s="10">
        <v>3483.05</v>
      </c>
      <c r="G842" s="10">
        <v>3500</v>
      </c>
      <c r="H842" s="10">
        <v>3500</v>
      </c>
      <c r="I842" s="10">
        <f t="shared" si="52"/>
        <v>61.84739949355815</v>
      </c>
      <c r="J842" s="10">
        <f t="shared" si="53"/>
        <v>100.48664245417092</v>
      </c>
      <c r="K842" s="10">
        <f t="shared" si="54"/>
        <v>61.84739949355815</v>
      </c>
      <c r="L842" s="10">
        <f t="shared" si="55"/>
        <v>100.48664245417092</v>
      </c>
    </row>
    <row r="843" spans="1:12" x14ac:dyDescent="0.3">
      <c r="A843" s="8"/>
      <c r="B843" s="8"/>
      <c r="C843" s="9" t="s">
        <v>625</v>
      </c>
      <c r="D843" s="9" t="s">
        <v>626</v>
      </c>
      <c r="E843" s="10">
        <v>25245.22</v>
      </c>
      <c r="F843" s="10">
        <v>23839.01</v>
      </c>
      <c r="G843" s="10">
        <v>0</v>
      </c>
      <c r="H843" s="10">
        <v>0</v>
      </c>
      <c r="I843" s="10">
        <f t="shared" si="52"/>
        <v>0</v>
      </c>
      <c r="J843" s="10">
        <f t="shared" si="53"/>
        <v>0</v>
      </c>
      <c r="K843" s="10">
        <f t="shared" si="54"/>
        <v>0</v>
      </c>
      <c r="L843" s="10">
        <f t="shared" si="55"/>
        <v>0</v>
      </c>
    </row>
    <row r="844" spans="1:12" x14ac:dyDescent="0.3">
      <c r="A844" s="8"/>
      <c r="B844" s="8"/>
      <c r="C844" s="9" t="s">
        <v>627</v>
      </c>
      <c r="D844" s="9" t="s">
        <v>628</v>
      </c>
      <c r="E844" s="10">
        <v>678.63</v>
      </c>
      <c r="F844" s="10">
        <v>2713.85</v>
      </c>
      <c r="G844" s="10">
        <v>4542</v>
      </c>
      <c r="H844" s="10">
        <v>4542</v>
      </c>
      <c r="I844" s="10">
        <f t="shared" si="52"/>
        <v>669.28959816100087</v>
      </c>
      <c r="J844" s="10">
        <f t="shared" si="53"/>
        <v>167.36370838476705</v>
      </c>
      <c r="K844" s="10">
        <f t="shared" si="54"/>
        <v>669.28959816100087</v>
      </c>
      <c r="L844" s="10">
        <f t="shared" si="55"/>
        <v>167.36370838476705</v>
      </c>
    </row>
    <row r="845" spans="1:12" x14ac:dyDescent="0.3">
      <c r="A845" s="8"/>
      <c r="B845" s="8"/>
      <c r="C845" s="9" t="s">
        <v>629</v>
      </c>
      <c r="D845" s="9" t="s">
        <v>630</v>
      </c>
      <c r="E845" s="10">
        <v>4880</v>
      </c>
      <c r="F845" s="10">
        <v>0</v>
      </c>
      <c r="G845" s="10">
        <v>0</v>
      </c>
      <c r="H845" s="10">
        <v>0</v>
      </c>
      <c r="I845" s="10">
        <f t="shared" si="52"/>
        <v>0</v>
      </c>
      <c r="J845" s="10" t="str">
        <f t="shared" si="53"/>
        <v>-</v>
      </c>
      <c r="K845" s="10">
        <f t="shared" si="54"/>
        <v>0</v>
      </c>
      <c r="L845" s="10" t="str">
        <f t="shared" si="55"/>
        <v>-</v>
      </c>
    </row>
    <row r="846" spans="1:12" x14ac:dyDescent="0.3">
      <c r="A846" s="8"/>
      <c r="B846" s="8"/>
      <c r="C846" s="9" t="s">
        <v>557</v>
      </c>
      <c r="D846" s="9" t="s">
        <v>558</v>
      </c>
      <c r="E846" s="10">
        <v>0</v>
      </c>
      <c r="F846" s="10">
        <v>12018.1</v>
      </c>
      <c r="G846" s="10">
        <v>0</v>
      </c>
      <c r="H846" s="10">
        <v>0</v>
      </c>
      <c r="I846" s="10" t="str">
        <f t="shared" si="52"/>
        <v>-</v>
      </c>
      <c r="J846" s="10">
        <f t="shared" si="53"/>
        <v>0</v>
      </c>
      <c r="K846" s="10" t="str">
        <f t="shared" si="54"/>
        <v>-</v>
      </c>
      <c r="L846" s="10">
        <f t="shared" si="55"/>
        <v>0</v>
      </c>
    </row>
    <row r="847" spans="1:12" x14ac:dyDescent="0.3">
      <c r="A847" s="8"/>
      <c r="B847" s="8"/>
      <c r="C847" s="9" t="s">
        <v>559</v>
      </c>
      <c r="D847" s="9" t="s">
        <v>560</v>
      </c>
      <c r="E847" s="10">
        <v>143.5</v>
      </c>
      <c r="F847" s="10">
        <v>375</v>
      </c>
      <c r="G847" s="10">
        <v>1000</v>
      </c>
      <c r="H847" s="10">
        <v>500</v>
      </c>
      <c r="I847" s="10">
        <f t="shared" si="52"/>
        <v>696.86411149825778</v>
      </c>
      <c r="J847" s="10">
        <f t="shared" si="53"/>
        <v>266.66666666666663</v>
      </c>
      <c r="K847" s="10">
        <f t="shared" si="54"/>
        <v>348.43205574912889</v>
      </c>
      <c r="L847" s="10">
        <f t="shared" si="55"/>
        <v>133.33333333333331</v>
      </c>
    </row>
    <row r="848" spans="1:12" x14ac:dyDescent="0.3">
      <c r="A848" s="8"/>
      <c r="B848" s="8"/>
      <c r="C848" s="9" t="s">
        <v>561</v>
      </c>
      <c r="D848" s="9" t="s">
        <v>562</v>
      </c>
      <c r="E848" s="10">
        <v>0</v>
      </c>
      <c r="F848" s="10">
        <v>0</v>
      </c>
      <c r="G848" s="10">
        <v>32000</v>
      </c>
      <c r="H848" s="10">
        <v>17000</v>
      </c>
      <c r="I848" s="10" t="str">
        <f t="shared" si="52"/>
        <v>-</v>
      </c>
      <c r="J848" s="10" t="str">
        <f t="shared" si="53"/>
        <v>-</v>
      </c>
      <c r="K848" s="10" t="str">
        <f t="shared" si="54"/>
        <v>-</v>
      </c>
      <c r="L848" s="10" t="str">
        <f t="shared" si="55"/>
        <v>-</v>
      </c>
    </row>
    <row r="849" spans="1:12" x14ac:dyDescent="0.3">
      <c r="A849" s="8"/>
      <c r="B849" s="8"/>
      <c r="C849" s="9" t="s">
        <v>631</v>
      </c>
      <c r="D849" s="9" t="s">
        <v>632</v>
      </c>
      <c r="E849" s="10">
        <v>2023.24</v>
      </c>
      <c r="F849" s="10">
        <v>2077.42</v>
      </c>
      <c r="G849" s="10">
        <v>2000</v>
      </c>
      <c r="H849" s="10">
        <v>2000</v>
      </c>
      <c r="I849" s="10">
        <f t="shared" si="52"/>
        <v>98.85134734386429</v>
      </c>
      <c r="J849" s="10">
        <f t="shared" si="53"/>
        <v>96.27326202693726</v>
      </c>
      <c r="K849" s="10">
        <f t="shared" si="54"/>
        <v>98.85134734386429</v>
      </c>
      <c r="L849" s="10">
        <f t="shared" si="55"/>
        <v>96.27326202693726</v>
      </c>
    </row>
    <row r="850" spans="1:12" x14ac:dyDescent="0.3">
      <c r="A850" s="5"/>
      <c r="B850" s="6" t="s">
        <v>41</v>
      </c>
      <c r="C850" s="5"/>
      <c r="D850" s="6" t="s">
        <v>42</v>
      </c>
      <c r="E850" s="7">
        <f>+E851+E852+E853+E854+E855+E856+E857+E858+E859+E860</f>
        <v>280519.33</v>
      </c>
      <c r="F850" s="7">
        <f>+F851+F852+F853+F854+F855+F856+F857+F858+F859+F860</f>
        <v>293317.22000000003</v>
      </c>
      <c r="G850" s="7">
        <f>+G851+G852+G853+G854+G855+G856+G857+G858+G859+G860</f>
        <v>311054</v>
      </c>
      <c r="H850" s="7">
        <f>+H851+H852+H853+H854+H855+H856+H857+H858+H859+H860</f>
        <v>311054</v>
      </c>
      <c r="I850" s="7">
        <f t="shared" si="52"/>
        <v>110.8850502387839</v>
      </c>
      <c r="J850" s="7">
        <f t="shared" si="53"/>
        <v>106.04696171605607</v>
      </c>
      <c r="K850" s="7">
        <f t="shared" si="54"/>
        <v>110.8850502387839</v>
      </c>
      <c r="L850" s="7">
        <f t="shared" si="55"/>
        <v>106.04696171605607</v>
      </c>
    </row>
    <row r="851" spans="1:12" x14ac:dyDescent="0.3">
      <c r="A851" s="8"/>
      <c r="B851" s="8"/>
      <c r="C851" s="9" t="s">
        <v>565</v>
      </c>
      <c r="D851" s="9" t="s">
        <v>566</v>
      </c>
      <c r="E851" s="10">
        <v>1122.4000000000001</v>
      </c>
      <c r="F851" s="10">
        <v>0</v>
      </c>
      <c r="G851" s="10">
        <v>0</v>
      </c>
      <c r="H851" s="10">
        <v>0</v>
      </c>
      <c r="I851" s="10">
        <f t="shared" si="52"/>
        <v>0</v>
      </c>
      <c r="J851" s="10" t="str">
        <f t="shared" si="53"/>
        <v>-</v>
      </c>
      <c r="K851" s="10">
        <f t="shared" si="54"/>
        <v>0</v>
      </c>
      <c r="L851" s="10" t="str">
        <f t="shared" si="55"/>
        <v>-</v>
      </c>
    </row>
    <row r="852" spans="1:12" x14ac:dyDescent="0.3">
      <c r="A852" s="8"/>
      <c r="B852" s="8"/>
      <c r="C852" s="9" t="s">
        <v>633</v>
      </c>
      <c r="D852" s="9" t="s">
        <v>634</v>
      </c>
      <c r="E852" s="10">
        <v>0</v>
      </c>
      <c r="F852" s="10">
        <v>1927.6</v>
      </c>
      <c r="G852" s="10">
        <v>0</v>
      </c>
      <c r="H852" s="10">
        <v>0</v>
      </c>
      <c r="I852" s="10" t="str">
        <f t="shared" si="52"/>
        <v>-</v>
      </c>
      <c r="J852" s="10">
        <f t="shared" si="53"/>
        <v>0</v>
      </c>
      <c r="K852" s="10" t="str">
        <f t="shared" si="54"/>
        <v>-</v>
      </c>
      <c r="L852" s="10">
        <f t="shared" si="55"/>
        <v>0</v>
      </c>
    </row>
    <row r="853" spans="1:12" x14ac:dyDescent="0.3">
      <c r="A853" s="8"/>
      <c r="B853" s="8"/>
      <c r="C853" s="9" t="s">
        <v>635</v>
      </c>
      <c r="D853" s="9" t="s">
        <v>636</v>
      </c>
      <c r="E853" s="10">
        <v>244854</v>
      </c>
      <c r="F853" s="10">
        <v>244854</v>
      </c>
      <c r="G853" s="10">
        <v>244854</v>
      </c>
      <c r="H853" s="10">
        <v>244854</v>
      </c>
      <c r="I853" s="10">
        <f t="shared" si="52"/>
        <v>100</v>
      </c>
      <c r="J853" s="10">
        <f t="shared" si="53"/>
        <v>100</v>
      </c>
      <c r="K853" s="10">
        <f t="shared" si="54"/>
        <v>100</v>
      </c>
      <c r="L853" s="10">
        <f t="shared" si="55"/>
        <v>100</v>
      </c>
    </row>
    <row r="854" spans="1:12" x14ac:dyDescent="0.3">
      <c r="A854" s="8"/>
      <c r="B854" s="8"/>
      <c r="C854" s="9" t="s">
        <v>587</v>
      </c>
      <c r="D854" s="9" t="s">
        <v>588</v>
      </c>
      <c r="E854" s="10">
        <v>24945.34</v>
      </c>
      <c r="F854" s="10">
        <v>20504.54</v>
      </c>
      <c r="G854" s="10">
        <v>60000</v>
      </c>
      <c r="H854" s="10">
        <v>60000</v>
      </c>
      <c r="I854" s="10">
        <f t="shared" si="52"/>
        <v>240.52588579670589</v>
      </c>
      <c r="J854" s="10">
        <f t="shared" si="53"/>
        <v>292.61812262064888</v>
      </c>
      <c r="K854" s="10">
        <f t="shared" si="54"/>
        <v>240.52588579670589</v>
      </c>
      <c r="L854" s="10">
        <f t="shared" si="55"/>
        <v>292.61812262064888</v>
      </c>
    </row>
    <row r="855" spans="1:12" x14ac:dyDescent="0.3">
      <c r="A855" s="8"/>
      <c r="B855" s="8"/>
      <c r="C855" s="9" t="s">
        <v>591</v>
      </c>
      <c r="D855" s="9" t="s">
        <v>592</v>
      </c>
      <c r="E855" s="10">
        <v>1200</v>
      </c>
      <c r="F855" s="10">
        <v>0</v>
      </c>
      <c r="G855" s="10">
        <v>0</v>
      </c>
      <c r="H855" s="10">
        <v>0</v>
      </c>
      <c r="I855" s="10">
        <f t="shared" si="52"/>
        <v>0</v>
      </c>
      <c r="J855" s="10" t="str">
        <f t="shared" si="53"/>
        <v>-</v>
      </c>
      <c r="K855" s="10">
        <f t="shared" si="54"/>
        <v>0</v>
      </c>
      <c r="L855" s="10" t="str">
        <f t="shared" si="55"/>
        <v>-</v>
      </c>
    </row>
    <row r="856" spans="1:12" x14ac:dyDescent="0.3">
      <c r="A856" s="8"/>
      <c r="B856" s="8"/>
      <c r="C856" s="9" t="s">
        <v>599</v>
      </c>
      <c r="D856" s="9" t="s">
        <v>600</v>
      </c>
      <c r="E856" s="10">
        <v>1553.45</v>
      </c>
      <c r="F856" s="10">
        <v>0</v>
      </c>
      <c r="G856" s="10">
        <v>0</v>
      </c>
      <c r="H856" s="10">
        <v>0</v>
      </c>
      <c r="I856" s="10">
        <f t="shared" si="52"/>
        <v>0</v>
      </c>
      <c r="J856" s="10" t="str">
        <f t="shared" si="53"/>
        <v>-</v>
      </c>
      <c r="K856" s="10">
        <f t="shared" si="54"/>
        <v>0</v>
      </c>
      <c r="L856" s="10" t="str">
        <f t="shared" si="55"/>
        <v>-</v>
      </c>
    </row>
    <row r="857" spans="1:12" x14ac:dyDescent="0.3">
      <c r="A857" s="8"/>
      <c r="B857" s="8"/>
      <c r="C857" s="9" t="s">
        <v>611</v>
      </c>
      <c r="D857" s="9" t="s">
        <v>612</v>
      </c>
      <c r="E857" s="10">
        <v>0</v>
      </c>
      <c r="F857" s="10">
        <v>18833.75</v>
      </c>
      <c r="G857" s="10">
        <v>0</v>
      </c>
      <c r="H857" s="10">
        <v>0</v>
      </c>
      <c r="I857" s="10" t="str">
        <f t="shared" si="52"/>
        <v>-</v>
      </c>
      <c r="J857" s="10">
        <f t="shared" si="53"/>
        <v>0</v>
      </c>
      <c r="K857" s="10" t="str">
        <f t="shared" si="54"/>
        <v>-</v>
      </c>
      <c r="L857" s="10">
        <f t="shared" si="55"/>
        <v>0</v>
      </c>
    </row>
    <row r="858" spans="1:12" x14ac:dyDescent="0.3">
      <c r="A858" s="8"/>
      <c r="B858" s="8"/>
      <c r="C858" s="9" t="s">
        <v>619</v>
      </c>
      <c r="D858" s="9" t="s">
        <v>620</v>
      </c>
      <c r="E858" s="10">
        <v>2322.8200000000002</v>
      </c>
      <c r="F858" s="10">
        <v>5937.15</v>
      </c>
      <c r="G858" s="10">
        <v>5000</v>
      </c>
      <c r="H858" s="10">
        <v>5000</v>
      </c>
      <c r="I858" s="10">
        <f t="shared" si="52"/>
        <v>215.25559449290083</v>
      </c>
      <c r="J858" s="10">
        <f t="shared" si="53"/>
        <v>84.215490597340477</v>
      </c>
      <c r="K858" s="10">
        <f t="shared" si="54"/>
        <v>215.25559449290083</v>
      </c>
      <c r="L858" s="10">
        <f t="shared" si="55"/>
        <v>84.215490597340477</v>
      </c>
    </row>
    <row r="859" spans="1:12" x14ac:dyDescent="0.3">
      <c r="A859" s="8"/>
      <c r="B859" s="8"/>
      <c r="C859" s="9" t="s">
        <v>621</v>
      </c>
      <c r="D859" s="9" t="s">
        <v>622</v>
      </c>
      <c r="E859" s="10">
        <v>0</v>
      </c>
      <c r="F859" s="10">
        <v>1260.18</v>
      </c>
      <c r="G859" s="10">
        <v>1200</v>
      </c>
      <c r="H859" s="10">
        <v>1200</v>
      </c>
      <c r="I859" s="10" t="str">
        <f t="shared" si="52"/>
        <v>-</v>
      </c>
      <c r="J859" s="10">
        <f t="shared" si="53"/>
        <v>95.224491739275336</v>
      </c>
      <c r="K859" s="10" t="str">
        <f t="shared" si="54"/>
        <v>-</v>
      </c>
      <c r="L859" s="10">
        <f t="shared" si="55"/>
        <v>95.224491739275336</v>
      </c>
    </row>
    <row r="860" spans="1:12" x14ac:dyDescent="0.3">
      <c r="A860" s="8"/>
      <c r="B860" s="8"/>
      <c r="C860" s="9" t="s">
        <v>631</v>
      </c>
      <c r="D860" s="9" t="s">
        <v>632</v>
      </c>
      <c r="E860" s="10">
        <v>4521.32</v>
      </c>
      <c r="F860" s="10">
        <v>0</v>
      </c>
      <c r="G860" s="10">
        <v>0</v>
      </c>
      <c r="H860" s="10">
        <v>0</v>
      </c>
      <c r="I860" s="10">
        <f t="shared" si="52"/>
        <v>0</v>
      </c>
      <c r="J860" s="10" t="str">
        <f t="shared" si="53"/>
        <v>-</v>
      </c>
      <c r="K860" s="10">
        <f t="shared" si="54"/>
        <v>0</v>
      </c>
      <c r="L860" s="10" t="str">
        <f t="shared" si="55"/>
        <v>-</v>
      </c>
    </row>
    <row r="861" spans="1:12" x14ac:dyDescent="0.3">
      <c r="A861" s="5"/>
      <c r="B861" s="6" t="s">
        <v>45</v>
      </c>
      <c r="C861" s="5"/>
      <c r="D861" s="6" t="s">
        <v>46</v>
      </c>
      <c r="E861" s="7">
        <f>+E862+E863+E864+E865+E866+E867+E868</f>
        <v>1689965.45</v>
      </c>
      <c r="F861" s="7">
        <f>+F862+F863+F864+F865+F866+F867+F868</f>
        <v>1802945.43</v>
      </c>
      <c r="G861" s="7">
        <f>+G862+G863+G864+G865+G866+G867+G868</f>
        <v>2321000</v>
      </c>
      <c r="H861" s="7">
        <f>+H862+H863+H864+H865+H866+H867+H868</f>
        <v>2221000</v>
      </c>
      <c r="I861" s="7">
        <f t="shared" si="52"/>
        <v>137.34008585796829</v>
      </c>
      <c r="J861" s="7">
        <f t="shared" si="53"/>
        <v>128.73379090569591</v>
      </c>
      <c r="K861" s="7">
        <f t="shared" si="54"/>
        <v>131.42280512302781</v>
      </c>
      <c r="L861" s="7">
        <f t="shared" si="55"/>
        <v>123.18731133199078</v>
      </c>
    </row>
    <row r="862" spans="1:12" x14ac:dyDescent="0.3">
      <c r="A862" s="8"/>
      <c r="B862" s="8"/>
      <c r="C862" s="9" t="s">
        <v>591</v>
      </c>
      <c r="D862" s="9" t="s">
        <v>592</v>
      </c>
      <c r="E862" s="10">
        <v>3198.99</v>
      </c>
      <c r="F862" s="10">
        <v>769.43</v>
      </c>
      <c r="G862" s="10">
        <v>0</v>
      </c>
      <c r="H862" s="10">
        <v>0</v>
      </c>
      <c r="I862" s="10">
        <f t="shared" si="52"/>
        <v>0</v>
      </c>
      <c r="J862" s="10">
        <f t="shared" si="53"/>
        <v>0</v>
      </c>
      <c r="K862" s="10">
        <f t="shared" si="54"/>
        <v>0</v>
      </c>
      <c r="L862" s="10">
        <f t="shared" si="55"/>
        <v>0</v>
      </c>
    </row>
    <row r="863" spans="1:12" x14ac:dyDescent="0.3">
      <c r="A863" s="8"/>
      <c r="B863" s="8"/>
      <c r="C863" s="9" t="s">
        <v>599</v>
      </c>
      <c r="D863" s="9" t="s">
        <v>600</v>
      </c>
      <c r="E863" s="10">
        <v>53560.69</v>
      </c>
      <c r="F863" s="10">
        <v>0</v>
      </c>
      <c r="G863" s="10">
        <v>0</v>
      </c>
      <c r="H863" s="10">
        <v>0</v>
      </c>
      <c r="I863" s="10">
        <f t="shared" si="52"/>
        <v>0</v>
      </c>
      <c r="J863" s="10" t="str">
        <f t="shared" si="53"/>
        <v>-</v>
      </c>
      <c r="K863" s="10">
        <f t="shared" si="54"/>
        <v>0</v>
      </c>
      <c r="L863" s="10" t="str">
        <f t="shared" si="55"/>
        <v>-</v>
      </c>
    </row>
    <row r="864" spans="1:12" x14ac:dyDescent="0.3">
      <c r="A864" s="8"/>
      <c r="B864" s="8"/>
      <c r="C864" s="9" t="s">
        <v>617</v>
      </c>
      <c r="D864" s="9" t="s">
        <v>618</v>
      </c>
      <c r="E864" s="10">
        <v>0</v>
      </c>
      <c r="F864" s="10">
        <v>740.32</v>
      </c>
      <c r="G864" s="10">
        <v>1000</v>
      </c>
      <c r="H864" s="10">
        <v>1000</v>
      </c>
      <c r="I864" s="10" t="str">
        <f t="shared" si="52"/>
        <v>-</v>
      </c>
      <c r="J864" s="10">
        <f t="shared" si="53"/>
        <v>135.07672357899284</v>
      </c>
      <c r="K864" s="10" t="str">
        <f t="shared" si="54"/>
        <v>-</v>
      </c>
      <c r="L864" s="10">
        <f t="shared" si="55"/>
        <v>135.07672357899284</v>
      </c>
    </row>
    <row r="865" spans="1:12" x14ac:dyDescent="0.3">
      <c r="A865" s="8"/>
      <c r="B865" s="8"/>
      <c r="C865" s="9" t="s">
        <v>637</v>
      </c>
      <c r="D865" s="9" t="s">
        <v>638</v>
      </c>
      <c r="E865" s="10">
        <v>0</v>
      </c>
      <c r="F865" s="10">
        <v>717.4</v>
      </c>
      <c r="G865" s="10">
        <v>0</v>
      </c>
      <c r="H865" s="10">
        <v>0</v>
      </c>
      <c r="I865" s="10" t="str">
        <f t="shared" si="52"/>
        <v>-</v>
      </c>
      <c r="J865" s="10">
        <f t="shared" si="53"/>
        <v>0</v>
      </c>
      <c r="K865" s="10" t="str">
        <f t="shared" si="54"/>
        <v>-</v>
      </c>
      <c r="L865" s="10">
        <f t="shared" si="55"/>
        <v>0</v>
      </c>
    </row>
    <row r="866" spans="1:12" x14ac:dyDescent="0.3">
      <c r="A866" s="8"/>
      <c r="B866" s="8"/>
      <c r="C866" s="9" t="s">
        <v>623</v>
      </c>
      <c r="D866" s="9" t="s">
        <v>624</v>
      </c>
      <c r="E866" s="10">
        <v>11281.77</v>
      </c>
      <c r="F866" s="10">
        <v>18745.87</v>
      </c>
      <c r="G866" s="10">
        <v>20000</v>
      </c>
      <c r="H866" s="10">
        <v>20000</v>
      </c>
      <c r="I866" s="10">
        <f t="shared" si="52"/>
        <v>177.27714711432691</v>
      </c>
      <c r="J866" s="10">
        <f t="shared" si="53"/>
        <v>106.69016695410775</v>
      </c>
      <c r="K866" s="10">
        <f t="shared" si="54"/>
        <v>177.27714711432691</v>
      </c>
      <c r="L866" s="10">
        <f t="shared" si="55"/>
        <v>106.69016695410775</v>
      </c>
    </row>
    <row r="867" spans="1:12" x14ac:dyDescent="0.3">
      <c r="A867" s="8"/>
      <c r="B867" s="8"/>
      <c r="C867" s="9" t="s">
        <v>639</v>
      </c>
      <c r="D867" s="9" t="s">
        <v>640</v>
      </c>
      <c r="E867" s="10">
        <v>1621161.29</v>
      </c>
      <c r="F867" s="10">
        <v>1781972.41</v>
      </c>
      <c r="G867" s="10">
        <v>2300000</v>
      </c>
      <c r="H867" s="10">
        <v>2200000</v>
      </c>
      <c r="I867" s="10">
        <f t="shared" si="52"/>
        <v>141.87360715971698</v>
      </c>
      <c r="J867" s="10">
        <f t="shared" si="53"/>
        <v>129.07046074860384</v>
      </c>
      <c r="K867" s="10">
        <f t="shared" si="54"/>
        <v>135.70518945712058</v>
      </c>
      <c r="L867" s="10">
        <f t="shared" si="55"/>
        <v>123.45870158562107</v>
      </c>
    </row>
    <row r="868" spans="1:12" x14ac:dyDescent="0.3">
      <c r="A868" s="8"/>
      <c r="B868" s="8"/>
      <c r="C868" s="9" t="s">
        <v>627</v>
      </c>
      <c r="D868" s="9" t="s">
        <v>628</v>
      </c>
      <c r="E868" s="10">
        <v>762.71</v>
      </c>
      <c r="F868" s="10">
        <v>0</v>
      </c>
      <c r="G868" s="10">
        <v>0</v>
      </c>
      <c r="H868" s="10">
        <v>0</v>
      </c>
      <c r="I868" s="10">
        <f t="shared" si="52"/>
        <v>0</v>
      </c>
      <c r="J868" s="10" t="str">
        <f t="shared" si="53"/>
        <v>-</v>
      </c>
      <c r="K868" s="10">
        <f t="shared" si="54"/>
        <v>0</v>
      </c>
      <c r="L868" s="10" t="str">
        <f t="shared" si="55"/>
        <v>-</v>
      </c>
    </row>
    <row r="869" spans="1:12" x14ac:dyDescent="0.3">
      <c r="A869" s="5"/>
      <c r="B869" s="6" t="s">
        <v>118</v>
      </c>
      <c r="C869" s="5"/>
      <c r="D869" s="6" t="s">
        <v>119</v>
      </c>
      <c r="E869" s="7">
        <f>+E870+E871+E872</f>
        <v>5740.6</v>
      </c>
      <c r="F869" s="7">
        <f>+F870+F871+F872</f>
        <v>625</v>
      </c>
      <c r="G869" s="7">
        <f>+G870+G871+G872</f>
        <v>600</v>
      </c>
      <c r="H869" s="7">
        <f>+H870+H871+H872</f>
        <v>600</v>
      </c>
      <c r="I869" s="7">
        <f t="shared" si="52"/>
        <v>10.451869142598333</v>
      </c>
      <c r="J869" s="7">
        <f t="shared" si="53"/>
        <v>96</v>
      </c>
      <c r="K869" s="7">
        <f t="shared" si="54"/>
        <v>10.451869142598333</v>
      </c>
      <c r="L869" s="7">
        <f t="shared" si="55"/>
        <v>96</v>
      </c>
    </row>
    <row r="870" spans="1:12" x14ac:dyDescent="0.3">
      <c r="A870" s="8"/>
      <c r="B870" s="8"/>
      <c r="C870" s="9" t="s">
        <v>599</v>
      </c>
      <c r="D870" s="9" t="s">
        <v>600</v>
      </c>
      <c r="E870" s="10">
        <v>4870.6000000000004</v>
      </c>
      <c r="F870" s="10">
        <v>0</v>
      </c>
      <c r="G870" s="10">
        <v>0</v>
      </c>
      <c r="H870" s="10">
        <v>0</v>
      </c>
      <c r="I870" s="10">
        <f t="shared" si="52"/>
        <v>0</v>
      </c>
      <c r="J870" s="10" t="str">
        <f t="shared" si="53"/>
        <v>-</v>
      </c>
      <c r="K870" s="10">
        <f t="shared" si="54"/>
        <v>0</v>
      </c>
      <c r="L870" s="10" t="str">
        <f t="shared" si="55"/>
        <v>-</v>
      </c>
    </row>
    <row r="871" spans="1:12" x14ac:dyDescent="0.3">
      <c r="A871" s="8"/>
      <c r="B871" s="8"/>
      <c r="C871" s="9" t="s">
        <v>619</v>
      </c>
      <c r="D871" s="9" t="s">
        <v>620</v>
      </c>
      <c r="E871" s="10">
        <v>870</v>
      </c>
      <c r="F871" s="10">
        <v>575</v>
      </c>
      <c r="G871" s="10">
        <v>600</v>
      </c>
      <c r="H871" s="10">
        <v>600</v>
      </c>
      <c r="I871" s="10">
        <f t="shared" si="52"/>
        <v>68.965517241379317</v>
      </c>
      <c r="J871" s="10">
        <f t="shared" si="53"/>
        <v>104.34782608695652</v>
      </c>
      <c r="K871" s="10">
        <f t="shared" si="54"/>
        <v>68.965517241379317</v>
      </c>
      <c r="L871" s="10">
        <f t="shared" si="55"/>
        <v>104.34782608695652</v>
      </c>
    </row>
    <row r="872" spans="1:12" x14ac:dyDescent="0.3">
      <c r="A872" s="8"/>
      <c r="B872" s="8"/>
      <c r="C872" s="9" t="s">
        <v>557</v>
      </c>
      <c r="D872" s="9" t="s">
        <v>558</v>
      </c>
      <c r="E872" s="10">
        <v>0</v>
      </c>
      <c r="F872" s="10">
        <v>50</v>
      </c>
      <c r="G872" s="10">
        <v>0</v>
      </c>
      <c r="H872" s="10">
        <v>0</v>
      </c>
      <c r="I872" s="10" t="str">
        <f t="shared" si="52"/>
        <v>-</v>
      </c>
      <c r="J872" s="10">
        <f t="shared" si="53"/>
        <v>0</v>
      </c>
      <c r="K872" s="10" t="str">
        <f t="shared" si="54"/>
        <v>-</v>
      </c>
      <c r="L872" s="10">
        <f t="shared" si="55"/>
        <v>0</v>
      </c>
    </row>
    <row r="873" spans="1:12" x14ac:dyDescent="0.3">
      <c r="A873" s="5"/>
      <c r="B873" s="6" t="s">
        <v>49</v>
      </c>
      <c r="C873" s="5"/>
      <c r="D873" s="6" t="s">
        <v>50</v>
      </c>
      <c r="E873" s="7">
        <f>+E874+E875+E876+E877+E878+E879+E880</f>
        <v>5846.880000000001</v>
      </c>
      <c r="F873" s="7">
        <f>+F874+F875+F876+F877+F878+F879+F880</f>
        <v>4705.8099999999995</v>
      </c>
      <c r="G873" s="7">
        <f>+G874+G875+G876+G877+G878+G879+G880</f>
        <v>28950</v>
      </c>
      <c r="H873" s="7">
        <f>+H874+H875+H876+H877+H878+H879+H880</f>
        <v>15950</v>
      </c>
      <c r="I873" s="7">
        <f t="shared" si="52"/>
        <v>495.13586733437307</v>
      </c>
      <c r="J873" s="7">
        <f t="shared" si="53"/>
        <v>615.19695865323934</v>
      </c>
      <c r="K873" s="7">
        <f t="shared" si="54"/>
        <v>272.79506335002594</v>
      </c>
      <c r="L873" s="7">
        <f t="shared" si="55"/>
        <v>338.94271124418538</v>
      </c>
    </row>
    <row r="874" spans="1:12" x14ac:dyDescent="0.3">
      <c r="A874" s="8"/>
      <c r="B874" s="8"/>
      <c r="C874" s="9" t="s">
        <v>641</v>
      </c>
      <c r="D874" s="9" t="s">
        <v>642</v>
      </c>
      <c r="E874" s="10">
        <v>130.1</v>
      </c>
      <c r="F874" s="10">
        <v>0</v>
      </c>
      <c r="G874" s="10">
        <v>0</v>
      </c>
      <c r="H874" s="10">
        <v>0</v>
      </c>
      <c r="I874" s="10">
        <f t="shared" si="52"/>
        <v>0</v>
      </c>
      <c r="J874" s="10" t="str">
        <f t="shared" si="53"/>
        <v>-</v>
      </c>
      <c r="K874" s="10">
        <f t="shared" si="54"/>
        <v>0</v>
      </c>
      <c r="L874" s="10" t="str">
        <f t="shared" si="55"/>
        <v>-</v>
      </c>
    </row>
    <row r="875" spans="1:12" x14ac:dyDescent="0.3">
      <c r="A875" s="8"/>
      <c r="B875" s="8"/>
      <c r="C875" s="9" t="s">
        <v>557</v>
      </c>
      <c r="D875" s="9" t="s">
        <v>558</v>
      </c>
      <c r="E875" s="10">
        <v>0</v>
      </c>
      <c r="F875" s="10">
        <v>352.39</v>
      </c>
      <c r="G875" s="10">
        <v>0</v>
      </c>
      <c r="H875" s="10">
        <v>0</v>
      </c>
      <c r="I875" s="10" t="str">
        <f t="shared" si="52"/>
        <v>-</v>
      </c>
      <c r="J875" s="10">
        <f t="shared" si="53"/>
        <v>0</v>
      </c>
      <c r="K875" s="10" t="str">
        <f t="shared" si="54"/>
        <v>-</v>
      </c>
      <c r="L875" s="10">
        <f t="shared" si="55"/>
        <v>0</v>
      </c>
    </row>
    <row r="876" spans="1:12" x14ac:dyDescent="0.3">
      <c r="A876" s="8"/>
      <c r="B876" s="8"/>
      <c r="C876" s="9" t="s">
        <v>643</v>
      </c>
      <c r="D876" s="9" t="s">
        <v>644</v>
      </c>
      <c r="E876" s="10">
        <v>4957.34</v>
      </c>
      <c r="F876" s="10">
        <v>0</v>
      </c>
      <c r="G876" s="10">
        <v>0</v>
      </c>
      <c r="H876" s="10">
        <v>0</v>
      </c>
      <c r="I876" s="10">
        <f t="shared" si="52"/>
        <v>0</v>
      </c>
      <c r="J876" s="10" t="str">
        <f t="shared" si="53"/>
        <v>-</v>
      </c>
      <c r="K876" s="10">
        <f t="shared" si="54"/>
        <v>0</v>
      </c>
      <c r="L876" s="10" t="str">
        <f t="shared" si="55"/>
        <v>-</v>
      </c>
    </row>
    <row r="877" spans="1:12" x14ac:dyDescent="0.3">
      <c r="A877" s="8"/>
      <c r="B877" s="8"/>
      <c r="C877" s="9" t="s">
        <v>559</v>
      </c>
      <c r="D877" s="9" t="s">
        <v>560</v>
      </c>
      <c r="E877" s="10">
        <v>759.44</v>
      </c>
      <c r="F877" s="10">
        <v>1640.76</v>
      </c>
      <c r="G877" s="10">
        <v>14000</v>
      </c>
      <c r="H877" s="10">
        <v>1000</v>
      </c>
      <c r="I877" s="10">
        <f t="shared" si="52"/>
        <v>1843.4636047614031</v>
      </c>
      <c r="J877" s="10">
        <f t="shared" si="53"/>
        <v>853.26312196786864</v>
      </c>
      <c r="K877" s="10">
        <f t="shared" si="54"/>
        <v>131.67597176867164</v>
      </c>
      <c r="L877" s="10">
        <f t="shared" si="55"/>
        <v>60.94736585484776</v>
      </c>
    </row>
    <row r="878" spans="1:12" x14ac:dyDescent="0.3">
      <c r="A878" s="8"/>
      <c r="B878" s="8"/>
      <c r="C878" s="9" t="s">
        <v>561</v>
      </c>
      <c r="D878" s="9" t="s">
        <v>562</v>
      </c>
      <c r="E878" s="10">
        <v>0</v>
      </c>
      <c r="F878" s="10">
        <v>2375.34</v>
      </c>
      <c r="G878" s="10">
        <v>3750</v>
      </c>
      <c r="H878" s="10">
        <v>3750</v>
      </c>
      <c r="I878" s="10" t="str">
        <f t="shared" si="52"/>
        <v>-</v>
      </c>
      <c r="J878" s="10">
        <f t="shared" si="53"/>
        <v>157.87213619944933</v>
      </c>
      <c r="K878" s="10" t="str">
        <f t="shared" si="54"/>
        <v>-</v>
      </c>
      <c r="L878" s="10">
        <f t="shared" si="55"/>
        <v>157.87213619944933</v>
      </c>
    </row>
    <row r="879" spans="1:12" x14ac:dyDescent="0.3">
      <c r="A879" s="8"/>
      <c r="B879" s="8"/>
      <c r="C879" s="9" t="s">
        <v>645</v>
      </c>
      <c r="D879" s="9" t="s">
        <v>646</v>
      </c>
      <c r="E879" s="10">
        <v>0</v>
      </c>
      <c r="F879" s="10">
        <v>0</v>
      </c>
      <c r="G879" s="10">
        <v>1200</v>
      </c>
      <c r="H879" s="10">
        <v>1200</v>
      </c>
      <c r="I879" s="10" t="str">
        <f t="shared" si="52"/>
        <v>-</v>
      </c>
      <c r="J879" s="10" t="str">
        <f t="shared" si="53"/>
        <v>-</v>
      </c>
      <c r="K879" s="10" t="str">
        <f t="shared" si="54"/>
        <v>-</v>
      </c>
      <c r="L879" s="10" t="str">
        <f t="shared" si="55"/>
        <v>-</v>
      </c>
    </row>
    <row r="880" spans="1:12" x14ac:dyDescent="0.3">
      <c r="A880" s="8"/>
      <c r="B880" s="8"/>
      <c r="C880" s="9" t="s">
        <v>563</v>
      </c>
      <c r="D880" s="9" t="s">
        <v>564</v>
      </c>
      <c r="E880" s="10">
        <v>0</v>
      </c>
      <c r="F880" s="10">
        <v>337.32</v>
      </c>
      <c r="G880" s="10">
        <v>10000</v>
      </c>
      <c r="H880" s="10">
        <v>10000</v>
      </c>
      <c r="I880" s="10" t="str">
        <f t="shared" si="52"/>
        <v>-</v>
      </c>
      <c r="J880" s="10">
        <f t="shared" si="53"/>
        <v>2964.5440531246295</v>
      </c>
      <c r="K880" s="10" t="str">
        <f t="shared" si="54"/>
        <v>-</v>
      </c>
      <c r="L880" s="10">
        <f t="shared" si="55"/>
        <v>2964.5440531246295</v>
      </c>
    </row>
    <row r="881" spans="1:12" x14ac:dyDescent="0.3">
      <c r="A881" s="5"/>
      <c r="B881" s="6" t="s">
        <v>51</v>
      </c>
      <c r="C881" s="5"/>
      <c r="D881" s="6" t="s">
        <v>52</v>
      </c>
      <c r="E881" s="7">
        <f>+E882+E883+E884+E885+E886+E887+E888+E889+E890+E891+E892+E893+E894+E895+E896+E897+E898+E899+E900+E901+E902+E903</f>
        <v>6522181.3200000003</v>
      </c>
      <c r="F881" s="7">
        <f>+F882+F883+F884+F885+F886+F887+F888+F889+F890+F891+F892+F893+F894+F895+F896+F897+F898+F899+F900+F901+F902+F903</f>
        <v>9338175.0700000003</v>
      </c>
      <c r="G881" s="7">
        <f>+G882+G883+G884+G885+G886+G887+G888+G889+G890+G891+G892+G893+G894+G895+G896+G897+G898+G899+G900+G901+G902+G903</f>
        <v>9395448</v>
      </c>
      <c r="H881" s="7">
        <f>+H882+H883+H884+H885+H886+H887+H888+H889+H890+H891+H892+H893+H894+H895+H896+H897+H898+H899+H900+H901+H902+H903</f>
        <v>9021948</v>
      </c>
      <c r="I881" s="7">
        <f t="shared" si="52"/>
        <v>144.05376880874573</v>
      </c>
      <c r="J881" s="7">
        <f t="shared" si="53"/>
        <v>100.61332037117184</v>
      </c>
      <c r="K881" s="7">
        <f t="shared" si="54"/>
        <v>138.32715708676432</v>
      </c>
      <c r="L881" s="7">
        <f t="shared" si="55"/>
        <v>96.613609536879238</v>
      </c>
    </row>
    <row r="882" spans="1:12" x14ac:dyDescent="0.3">
      <c r="A882" s="8"/>
      <c r="B882" s="8"/>
      <c r="C882" s="9" t="s">
        <v>565</v>
      </c>
      <c r="D882" s="9" t="s">
        <v>566</v>
      </c>
      <c r="E882" s="10">
        <v>24191.200000000001</v>
      </c>
      <c r="F882" s="10">
        <v>0</v>
      </c>
      <c r="G882" s="10">
        <v>0</v>
      </c>
      <c r="H882" s="10">
        <v>0</v>
      </c>
      <c r="I882" s="10">
        <f t="shared" si="52"/>
        <v>0</v>
      </c>
      <c r="J882" s="10" t="str">
        <f t="shared" si="53"/>
        <v>-</v>
      </c>
      <c r="K882" s="10">
        <f t="shared" si="54"/>
        <v>0</v>
      </c>
      <c r="L882" s="10" t="str">
        <f t="shared" si="55"/>
        <v>-</v>
      </c>
    </row>
    <row r="883" spans="1:12" x14ac:dyDescent="0.3">
      <c r="A883" s="8"/>
      <c r="B883" s="8"/>
      <c r="C883" s="9" t="s">
        <v>647</v>
      </c>
      <c r="D883" s="9" t="s">
        <v>648</v>
      </c>
      <c r="E883" s="10">
        <v>49951.040000000001</v>
      </c>
      <c r="F883" s="10">
        <v>37034.480000000003</v>
      </c>
      <c r="G883" s="10">
        <v>50000</v>
      </c>
      <c r="H883" s="10">
        <v>50000</v>
      </c>
      <c r="I883" s="10">
        <f t="shared" si="52"/>
        <v>100.09801597724493</v>
      </c>
      <c r="J883" s="10">
        <f t="shared" si="53"/>
        <v>135.00932104352484</v>
      </c>
      <c r="K883" s="10">
        <f t="shared" si="54"/>
        <v>100.09801597724493</v>
      </c>
      <c r="L883" s="10">
        <f t="shared" si="55"/>
        <v>135.00932104352484</v>
      </c>
    </row>
    <row r="884" spans="1:12" x14ac:dyDescent="0.3">
      <c r="A884" s="8"/>
      <c r="B884" s="8"/>
      <c r="C884" s="9" t="s">
        <v>649</v>
      </c>
      <c r="D884" s="9" t="s">
        <v>650</v>
      </c>
      <c r="E884" s="10">
        <v>30000</v>
      </c>
      <c r="F884" s="10">
        <v>30000</v>
      </c>
      <c r="G884" s="10">
        <v>35000</v>
      </c>
      <c r="H884" s="10">
        <v>35000</v>
      </c>
      <c r="I884" s="10">
        <f t="shared" si="52"/>
        <v>116.66666666666667</v>
      </c>
      <c r="J884" s="10">
        <f t="shared" si="53"/>
        <v>116.66666666666667</v>
      </c>
      <c r="K884" s="10">
        <f t="shared" si="54"/>
        <v>116.66666666666667</v>
      </c>
      <c r="L884" s="10">
        <f t="shared" si="55"/>
        <v>116.66666666666667</v>
      </c>
    </row>
    <row r="885" spans="1:12" x14ac:dyDescent="0.3">
      <c r="A885" s="8"/>
      <c r="B885" s="8"/>
      <c r="C885" s="9" t="s">
        <v>569</v>
      </c>
      <c r="D885" s="9" t="s">
        <v>570</v>
      </c>
      <c r="E885" s="10">
        <v>313543.31</v>
      </c>
      <c r="F885" s="10">
        <v>359400.95</v>
      </c>
      <c r="G885" s="10">
        <v>400000</v>
      </c>
      <c r="H885" s="10">
        <v>400000</v>
      </c>
      <c r="I885" s="10">
        <f t="shared" si="52"/>
        <v>127.5740821897938</v>
      </c>
      <c r="J885" s="10">
        <f t="shared" si="53"/>
        <v>111.29631126461963</v>
      </c>
      <c r="K885" s="10">
        <f t="shared" si="54"/>
        <v>127.5740821897938</v>
      </c>
      <c r="L885" s="10">
        <f t="shared" si="55"/>
        <v>111.29631126461963</v>
      </c>
    </row>
    <row r="886" spans="1:12" x14ac:dyDescent="0.3">
      <c r="A886" s="8"/>
      <c r="B886" s="8"/>
      <c r="C886" s="9" t="s">
        <v>651</v>
      </c>
      <c r="D886" s="9" t="s">
        <v>652</v>
      </c>
      <c r="E886" s="10">
        <v>532171.96</v>
      </c>
      <c r="F886" s="10">
        <v>680758.75</v>
      </c>
      <c r="G886" s="10">
        <v>550000</v>
      </c>
      <c r="H886" s="10">
        <v>550000</v>
      </c>
      <c r="I886" s="10">
        <f t="shared" si="52"/>
        <v>103.35005249055212</v>
      </c>
      <c r="J886" s="10">
        <f t="shared" si="53"/>
        <v>80.792204286760921</v>
      </c>
      <c r="K886" s="10">
        <f t="shared" si="54"/>
        <v>103.35005249055212</v>
      </c>
      <c r="L886" s="10">
        <f t="shared" si="55"/>
        <v>80.792204286760921</v>
      </c>
    </row>
    <row r="887" spans="1:12" x14ac:dyDescent="0.3">
      <c r="A887" s="8"/>
      <c r="B887" s="8"/>
      <c r="C887" s="9" t="s">
        <v>591</v>
      </c>
      <c r="D887" s="9" t="s">
        <v>592</v>
      </c>
      <c r="E887" s="10">
        <v>644</v>
      </c>
      <c r="F887" s="10">
        <v>727.6</v>
      </c>
      <c r="G887" s="10">
        <v>1000</v>
      </c>
      <c r="H887" s="10">
        <v>1000</v>
      </c>
      <c r="I887" s="10">
        <f t="shared" si="52"/>
        <v>155.27950310559007</v>
      </c>
      <c r="J887" s="10">
        <f t="shared" si="53"/>
        <v>137.43815283122592</v>
      </c>
      <c r="K887" s="10">
        <f t="shared" si="54"/>
        <v>155.27950310559007</v>
      </c>
      <c r="L887" s="10">
        <f t="shared" si="55"/>
        <v>137.43815283122592</v>
      </c>
    </row>
    <row r="888" spans="1:12" x14ac:dyDescent="0.3">
      <c r="A888" s="8"/>
      <c r="B888" s="8"/>
      <c r="C888" s="9" t="s">
        <v>653</v>
      </c>
      <c r="D888" s="9" t="s">
        <v>654</v>
      </c>
      <c r="E888" s="10">
        <v>0</v>
      </c>
      <c r="F888" s="10">
        <v>6524</v>
      </c>
      <c r="G888" s="10">
        <v>0</v>
      </c>
      <c r="H888" s="10">
        <v>0</v>
      </c>
      <c r="I888" s="10" t="str">
        <f t="shared" si="52"/>
        <v>-</v>
      </c>
      <c r="J888" s="10">
        <f t="shared" si="53"/>
        <v>0</v>
      </c>
      <c r="K888" s="10" t="str">
        <f t="shared" si="54"/>
        <v>-</v>
      </c>
      <c r="L888" s="10">
        <f t="shared" si="55"/>
        <v>0</v>
      </c>
    </row>
    <row r="889" spans="1:12" x14ac:dyDescent="0.3">
      <c r="A889" s="8"/>
      <c r="B889" s="8"/>
      <c r="C889" s="9" t="s">
        <v>655</v>
      </c>
      <c r="D889" s="9" t="s">
        <v>656</v>
      </c>
      <c r="E889" s="10">
        <v>0</v>
      </c>
      <c r="F889" s="10">
        <v>0</v>
      </c>
      <c r="G889" s="10">
        <v>100000</v>
      </c>
      <c r="H889" s="10">
        <v>150000</v>
      </c>
      <c r="I889" s="10" t="str">
        <f t="shared" si="52"/>
        <v>-</v>
      </c>
      <c r="J889" s="10" t="str">
        <f t="shared" si="53"/>
        <v>-</v>
      </c>
      <c r="K889" s="10" t="str">
        <f t="shared" si="54"/>
        <v>-</v>
      </c>
      <c r="L889" s="10" t="str">
        <f t="shared" si="55"/>
        <v>-</v>
      </c>
    </row>
    <row r="890" spans="1:12" x14ac:dyDescent="0.3">
      <c r="A890" s="8"/>
      <c r="B890" s="8"/>
      <c r="C890" s="9" t="s">
        <v>599</v>
      </c>
      <c r="D890" s="9" t="s">
        <v>600</v>
      </c>
      <c r="E890" s="10">
        <v>155.66999999999999</v>
      </c>
      <c r="F890" s="10">
        <v>0</v>
      </c>
      <c r="G890" s="10">
        <v>0</v>
      </c>
      <c r="H890" s="10">
        <v>0</v>
      </c>
      <c r="I890" s="10">
        <f t="shared" si="52"/>
        <v>0</v>
      </c>
      <c r="J890" s="10" t="str">
        <f t="shared" si="53"/>
        <v>-</v>
      </c>
      <c r="K890" s="10">
        <f t="shared" si="54"/>
        <v>0</v>
      </c>
      <c r="L890" s="10" t="str">
        <f t="shared" si="55"/>
        <v>-</v>
      </c>
    </row>
    <row r="891" spans="1:12" x14ac:dyDescent="0.3">
      <c r="A891" s="8"/>
      <c r="B891" s="8"/>
      <c r="C891" s="9" t="s">
        <v>657</v>
      </c>
      <c r="D891" s="9" t="s">
        <v>658</v>
      </c>
      <c r="E891" s="10">
        <v>94998.09</v>
      </c>
      <c r="F891" s="10">
        <v>95000</v>
      </c>
      <c r="G891" s="10">
        <v>95000</v>
      </c>
      <c r="H891" s="10">
        <v>121500</v>
      </c>
      <c r="I891" s="10">
        <f t="shared" si="52"/>
        <v>100.00201056673876</v>
      </c>
      <c r="J891" s="10">
        <f t="shared" si="53"/>
        <v>100</v>
      </c>
      <c r="K891" s="10">
        <f t="shared" si="54"/>
        <v>127.89730825114485</v>
      </c>
      <c r="L891" s="10">
        <f t="shared" si="55"/>
        <v>127.89473684210526</v>
      </c>
    </row>
    <row r="892" spans="1:12" x14ac:dyDescent="0.3">
      <c r="A892" s="8"/>
      <c r="B892" s="8"/>
      <c r="C892" s="9" t="s">
        <v>619</v>
      </c>
      <c r="D892" s="9" t="s">
        <v>620</v>
      </c>
      <c r="E892" s="10">
        <v>107.92</v>
      </c>
      <c r="F892" s="10">
        <v>74.72</v>
      </c>
      <c r="G892" s="10">
        <v>100</v>
      </c>
      <c r="H892" s="10">
        <v>100</v>
      </c>
      <c r="I892" s="10">
        <f t="shared" si="52"/>
        <v>92.661230541141578</v>
      </c>
      <c r="J892" s="10">
        <f t="shared" si="53"/>
        <v>133.83297644539616</v>
      </c>
      <c r="K892" s="10">
        <f t="shared" si="54"/>
        <v>92.661230541141578</v>
      </c>
      <c r="L892" s="10">
        <f t="shared" si="55"/>
        <v>133.83297644539616</v>
      </c>
    </row>
    <row r="893" spans="1:12" x14ac:dyDescent="0.3">
      <c r="A893" s="8"/>
      <c r="B893" s="8"/>
      <c r="C893" s="9" t="s">
        <v>659</v>
      </c>
      <c r="D893" s="9" t="s">
        <v>660</v>
      </c>
      <c r="E893" s="10">
        <v>2446917.73</v>
      </c>
      <c r="F893" s="10">
        <v>4213398.51</v>
      </c>
      <c r="G893" s="10">
        <v>4000000</v>
      </c>
      <c r="H893" s="10">
        <v>4000000</v>
      </c>
      <c r="I893" s="10">
        <f t="shared" si="52"/>
        <v>163.47096393796616</v>
      </c>
      <c r="J893" s="10">
        <f t="shared" si="53"/>
        <v>94.935240293707707</v>
      </c>
      <c r="K893" s="10">
        <f t="shared" si="54"/>
        <v>163.47096393796616</v>
      </c>
      <c r="L893" s="10">
        <f t="shared" si="55"/>
        <v>94.935240293707707</v>
      </c>
    </row>
    <row r="894" spans="1:12" x14ac:dyDescent="0.3">
      <c r="A894" s="8"/>
      <c r="B894" s="8"/>
      <c r="C894" s="9" t="s">
        <v>661</v>
      </c>
      <c r="D894" s="9" t="s">
        <v>662</v>
      </c>
      <c r="E894" s="10">
        <v>139533.67000000001</v>
      </c>
      <c r="F894" s="10">
        <v>204794.98</v>
      </c>
      <c r="G894" s="10">
        <v>160000</v>
      </c>
      <c r="H894" s="10">
        <v>160000</v>
      </c>
      <c r="I894" s="10">
        <f t="shared" si="52"/>
        <v>114.66766408423142</v>
      </c>
      <c r="J894" s="10">
        <f t="shared" si="53"/>
        <v>78.126915024967886</v>
      </c>
      <c r="K894" s="10">
        <f t="shared" si="54"/>
        <v>114.66766408423142</v>
      </c>
      <c r="L894" s="10">
        <f t="shared" si="55"/>
        <v>78.126915024967886</v>
      </c>
    </row>
    <row r="895" spans="1:12" x14ac:dyDescent="0.3">
      <c r="A895" s="8"/>
      <c r="B895" s="8"/>
      <c r="C895" s="9" t="s">
        <v>663</v>
      </c>
      <c r="D895" s="9" t="s">
        <v>664</v>
      </c>
      <c r="E895" s="10">
        <v>579791.56000000006</v>
      </c>
      <c r="F895" s="10">
        <v>1153148.21</v>
      </c>
      <c r="G895" s="10">
        <v>1000000</v>
      </c>
      <c r="H895" s="10">
        <v>700000</v>
      </c>
      <c r="I895" s="10">
        <f t="shared" si="52"/>
        <v>172.47577732935605</v>
      </c>
      <c r="J895" s="10">
        <f t="shared" si="53"/>
        <v>86.719121733710196</v>
      </c>
      <c r="K895" s="10">
        <f t="shared" si="54"/>
        <v>120.73304413054926</v>
      </c>
      <c r="L895" s="10">
        <f t="shared" si="55"/>
        <v>60.703385213597137</v>
      </c>
    </row>
    <row r="896" spans="1:12" x14ac:dyDescent="0.3">
      <c r="A896" s="8"/>
      <c r="B896" s="8"/>
      <c r="C896" s="9" t="s">
        <v>665</v>
      </c>
      <c r="D896" s="9" t="s">
        <v>666</v>
      </c>
      <c r="E896" s="10">
        <v>229845.54</v>
      </c>
      <c r="F896" s="10">
        <v>254659.56</v>
      </c>
      <c r="G896" s="10">
        <v>230000</v>
      </c>
      <c r="H896" s="10">
        <v>230000</v>
      </c>
      <c r="I896" s="10">
        <f t="shared" si="52"/>
        <v>100.06720165203117</v>
      </c>
      <c r="J896" s="10">
        <f t="shared" si="53"/>
        <v>90.316656480518546</v>
      </c>
      <c r="K896" s="10">
        <f t="shared" si="54"/>
        <v>100.06720165203117</v>
      </c>
      <c r="L896" s="10">
        <f t="shared" si="55"/>
        <v>90.316656480518546</v>
      </c>
    </row>
    <row r="897" spans="1:12" x14ac:dyDescent="0.3">
      <c r="A897" s="8"/>
      <c r="B897" s="8"/>
      <c r="C897" s="9" t="s">
        <v>667</v>
      </c>
      <c r="D897" s="9" t="s">
        <v>668</v>
      </c>
      <c r="E897" s="10">
        <v>148545.84</v>
      </c>
      <c r="F897" s="10">
        <v>169975.47</v>
      </c>
      <c r="G897" s="10">
        <v>199990</v>
      </c>
      <c r="H897" s="10">
        <v>199990</v>
      </c>
      <c r="I897" s="10">
        <f t="shared" si="52"/>
        <v>134.63184159179414</v>
      </c>
      <c r="J897" s="10">
        <f t="shared" si="53"/>
        <v>117.658153850082</v>
      </c>
      <c r="K897" s="10">
        <f t="shared" si="54"/>
        <v>134.63184159179414</v>
      </c>
      <c r="L897" s="10">
        <f t="shared" si="55"/>
        <v>117.658153850082</v>
      </c>
    </row>
    <row r="898" spans="1:12" x14ac:dyDescent="0.3">
      <c r="A898" s="8"/>
      <c r="B898" s="8"/>
      <c r="C898" s="9" t="s">
        <v>669</v>
      </c>
      <c r="D898" s="9" t="s">
        <v>670</v>
      </c>
      <c r="E898" s="10">
        <v>16326.48</v>
      </c>
      <c r="F898" s="10">
        <v>11315.18</v>
      </c>
      <c r="G898" s="10">
        <v>30000</v>
      </c>
      <c r="H898" s="10">
        <v>30000</v>
      </c>
      <c r="I898" s="10">
        <f t="shared" si="52"/>
        <v>183.75056962676587</v>
      </c>
      <c r="J898" s="10">
        <f t="shared" si="53"/>
        <v>265.13055912499846</v>
      </c>
      <c r="K898" s="10">
        <f t="shared" si="54"/>
        <v>183.75056962676587</v>
      </c>
      <c r="L898" s="10">
        <f t="shared" si="55"/>
        <v>265.13055912499846</v>
      </c>
    </row>
    <row r="899" spans="1:12" x14ac:dyDescent="0.3">
      <c r="A899" s="8"/>
      <c r="B899" s="8"/>
      <c r="C899" s="9" t="s">
        <v>671</v>
      </c>
      <c r="D899" s="9" t="s">
        <v>672</v>
      </c>
      <c r="E899" s="10">
        <v>1168224.23</v>
      </c>
      <c r="F899" s="10">
        <v>1364960.17</v>
      </c>
      <c r="G899" s="10">
        <v>1500000</v>
      </c>
      <c r="H899" s="10">
        <v>1350000</v>
      </c>
      <c r="I899" s="10">
        <f t="shared" ref="I899:I962" si="56">IF(E899&lt;&gt;0,G899/E899*100,"-")</f>
        <v>128.40000759100846</v>
      </c>
      <c r="J899" s="10">
        <f t="shared" ref="J899:J962" si="57">IF(F899&lt;&gt;0,G899/F899*100,"-")</f>
        <v>109.89331652073042</v>
      </c>
      <c r="K899" s="10">
        <f t="shared" ref="K899:K962" si="58">IF(E899&lt;&gt;0,H899/E899*100,"-")</f>
        <v>115.56000683190761</v>
      </c>
      <c r="L899" s="10">
        <f t="shared" ref="L899:L962" si="59">IF(F899&lt;&gt;0,H899/F899*100,"-")</f>
        <v>98.903984868657375</v>
      </c>
    </row>
    <row r="900" spans="1:12" x14ac:dyDescent="0.3">
      <c r="A900" s="8"/>
      <c r="B900" s="8"/>
      <c r="C900" s="9" t="s">
        <v>627</v>
      </c>
      <c r="D900" s="9" t="s">
        <v>628</v>
      </c>
      <c r="E900" s="10">
        <v>132090.72</v>
      </c>
      <c r="F900" s="10">
        <v>55935.99</v>
      </c>
      <c r="G900" s="10">
        <v>155458</v>
      </c>
      <c r="H900" s="10">
        <v>155458</v>
      </c>
      <c r="I900" s="10">
        <f t="shared" si="56"/>
        <v>117.69032676935973</v>
      </c>
      <c r="J900" s="10">
        <f t="shared" si="57"/>
        <v>277.92124533775126</v>
      </c>
      <c r="K900" s="10">
        <f t="shared" si="58"/>
        <v>117.69032676935973</v>
      </c>
      <c r="L900" s="10">
        <f t="shared" si="59"/>
        <v>277.92124533775126</v>
      </c>
    </row>
    <row r="901" spans="1:12" x14ac:dyDescent="0.3">
      <c r="A901" s="8"/>
      <c r="B901" s="8"/>
      <c r="C901" s="9" t="s">
        <v>673</v>
      </c>
      <c r="D901" s="9" t="s">
        <v>674</v>
      </c>
      <c r="E901" s="10">
        <v>523456.9</v>
      </c>
      <c r="F901" s="10">
        <v>615893.48</v>
      </c>
      <c r="G901" s="10">
        <v>750000</v>
      </c>
      <c r="H901" s="10">
        <v>750000</v>
      </c>
      <c r="I901" s="10">
        <f t="shared" si="56"/>
        <v>143.27827181187217</v>
      </c>
      <c r="J901" s="10">
        <f t="shared" si="57"/>
        <v>121.77430421896982</v>
      </c>
      <c r="K901" s="10">
        <f t="shared" si="58"/>
        <v>143.27827181187217</v>
      </c>
      <c r="L901" s="10">
        <f t="shared" si="59"/>
        <v>121.77430421896982</v>
      </c>
    </row>
    <row r="902" spans="1:12" x14ac:dyDescent="0.3">
      <c r="A902" s="8"/>
      <c r="B902" s="8"/>
      <c r="C902" s="9" t="s">
        <v>631</v>
      </c>
      <c r="D902" s="9" t="s">
        <v>632</v>
      </c>
      <c r="E902" s="10">
        <v>91685.46</v>
      </c>
      <c r="F902" s="10">
        <v>83721.8</v>
      </c>
      <c r="G902" s="10">
        <v>138000</v>
      </c>
      <c r="H902" s="10">
        <v>138000</v>
      </c>
      <c r="I902" s="10">
        <f t="shared" si="56"/>
        <v>150.51459631658062</v>
      </c>
      <c r="J902" s="10">
        <f t="shared" si="57"/>
        <v>164.83162091593826</v>
      </c>
      <c r="K902" s="10">
        <f t="shared" si="58"/>
        <v>150.51459631658062</v>
      </c>
      <c r="L902" s="10">
        <f t="shared" si="59"/>
        <v>164.83162091593826</v>
      </c>
    </row>
    <row r="903" spans="1:12" x14ac:dyDescent="0.3">
      <c r="A903" s="8"/>
      <c r="B903" s="8"/>
      <c r="C903" s="9" t="s">
        <v>675</v>
      </c>
      <c r="D903" s="9" t="s">
        <v>676</v>
      </c>
      <c r="E903" s="10">
        <v>0</v>
      </c>
      <c r="F903" s="10">
        <v>851.22</v>
      </c>
      <c r="G903" s="10">
        <v>900</v>
      </c>
      <c r="H903" s="10">
        <v>900</v>
      </c>
      <c r="I903" s="10" t="str">
        <f t="shared" si="56"/>
        <v>-</v>
      </c>
      <c r="J903" s="10">
        <f t="shared" si="57"/>
        <v>105.73059843518715</v>
      </c>
      <c r="K903" s="10" t="str">
        <f t="shared" si="58"/>
        <v>-</v>
      </c>
      <c r="L903" s="10">
        <f t="shared" si="59"/>
        <v>105.73059843518715</v>
      </c>
    </row>
    <row r="904" spans="1:12" x14ac:dyDescent="0.3">
      <c r="A904" s="5"/>
      <c r="B904" s="6" t="s">
        <v>53</v>
      </c>
      <c r="C904" s="5"/>
      <c r="D904" s="6" t="s">
        <v>54</v>
      </c>
      <c r="E904" s="7">
        <f>+E905+E906+E907+E908+E909+E910+E911+E912+E913+E914+E915+E916+E917+E918</f>
        <v>57196.570000000007</v>
      </c>
      <c r="F904" s="7">
        <f>+F905+F906+F907+F908+F909+F910+F911+F912+F913+F914+F915+F916+F917+F918</f>
        <v>52777.67</v>
      </c>
      <c r="G904" s="7">
        <f>+G905+G906+G907+G908+G909+G910+G911+G912+G913+G914+G915+G916+G917+G918</f>
        <v>60715</v>
      </c>
      <c r="H904" s="7">
        <f>+H905+H906+H907+H908+H909+H910+H911+H912+H913+H914+H915+H916+H917+H918</f>
        <v>49655</v>
      </c>
      <c r="I904" s="7">
        <f t="shared" si="56"/>
        <v>106.15147027173131</v>
      </c>
      <c r="J904" s="7">
        <f t="shared" si="57"/>
        <v>115.03918229054068</v>
      </c>
      <c r="K904" s="7">
        <f t="shared" si="58"/>
        <v>86.81464640274757</v>
      </c>
      <c r="L904" s="7">
        <f t="shared" si="59"/>
        <v>94.083350022841103</v>
      </c>
    </row>
    <row r="905" spans="1:12" x14ac:dyDescent="0.3">
      <c r="A905" s="8"/>
      <c r="B905" s="8"/>
      <c r="C905" s="9" t="s">
        <v>569</v>
      </c>
      <c r="D905" s="9" t="s">
        <v>570</v>
      </c>
      <c r="E905" s="10">
        <v>9202.27</v>
      </c>
      <c r="F905" s="10">
        <v>76</v>
      </c>
      <c r="G905" s="10">
        <v>0</v>
      </c>
      <c r="H905" s="10">
        <v>0</v>
      </c>
      <c r="I905" s="10">
        <f t="shared" si="56"/>
        <v>0</v>
      </c>
      <c r="J905" s="10">
        <f t="shared" si="57"/>
        <v>0</v>
      </c>
      <c r="K905" s="10">
        <f t="shared" si="58"/>
        <v>0</v>
      </c>
      <c r="L905" s="10">
        <f t="shared" si="59"/>
        <v>0</v>
      </c>
    </row>
    <row r="906" spans="1:12" x14ac:dyDescent="0.3">
      <c r="A906" s="8"/>
      <c r="B906" s="8"/>
      <c r="C906" s="9" t="s">
        <v>677</v>
      </c>
      <c r="D906" s="9" t="s">
        <v>678</v>
      </c>
      <c r="E906" s="10">
        <v>624.88</v>
      </c>
      <c r="F906" s="10">
        <v>415.87</v>
      </c>
      <c r="G906" s="10">
        <v>0</v>
      </c>
      <c r="H906" s="10">
        <v>0</v>
      </c>
      <c r="I906" s="10">
        <f t="shared" si="56"/>
        <v>0</v>
      </c>
      <c r="J906" s="10">
        <f t="shared" si="57"/>
        <v>0</v>
      </c>
      <c r="K906" s="10">
        <f t="shared" si="58"/>
        <v>0</v>
      </c>
      <c r="L906" s="10">
        <f t="shared" si="59"/>
        <v>0</v>
      </c>
    </row>
    <row r="907" spans="1:12" x14ac:dyDescent="0.3">
      <c r="A907" s="8"/>
      <c r="B907" s="8"/>
      <c r="C907" s="9" t="s">
        <v>581</v>
      </c>
      <c r="D907" s="9" t="s">
        <v>582</v>
      </c>
      <c r="E907" s="10">
        <v>795.79</v>
      </c>
      <c r="F907" s="10">
        <v>1159</v>
      </c>
      <c r="G907" s="10">
        <v>0</v>
      </c>
      <c r="H907" s="10">
        <v>0</v>
      </c>
      <c r="I907" s="10">
        <f t="shared" si="56"/>
        <v>0</v>
      </c>
      <c r="J907" s="10">
        <f t="shared" si="57"/>
        <v>0</v>
      </c>
      <c r="K907" s="10">
        <f t="shared" si="58"/>
        <v>0</v>
      </c>
      <c r="L907" s="10">
        <f t="shared" si="59"/>
        <v>0</v>
      </c>
    </row>
    <row r="908" spans="1:12" x14ac:dyDescent="0.3">
      <c r="A908" s="8"/>
      <c r="B908" s="8"/>
      <c r="C908" s="9" t="s">
        <v>679</v>
      </c>
      <c r="D908" s="9" t="s">
        <v>680</v>
      </c>
      <c r="E908" s="10">
        <v>1299.27</v>
      </c>
      <c r="F908" s="10">
        <v>1363.29</v>
      </c>
      <c r="G908" s="10">
        <v>1600</v>
      </c>
      <c r="H908" s="10">
        <v>1600</v>
      </c>
      <c r="I908" s="10">
        <f t="shared" si="56"/>
        <v>123.14607433404912</v>
      </c>
      <c r="J908" s="10">
        <f t="shared" si="57"/>
        <v>117.36314357180058</v>
      </c>
      <c r="K908" s="10">
        <f t="shared" si="58"/>
        <v>123.14607433404912</v>
      </c>
      <c r="L908" s="10">
        <f t="shared" si="59"/>
        <v>117.36314357180058</v>
      </c>
    </row>
    <row r="909" spans="1:12" x14ac:dyDescent="0.3">
      <c r="A909" s="8"/>
      <c r="B909" s="8"/>
      <c r="C909" s="9" t="s">
        <v>587</v>
      </c>
      <c r="D909" s="9" t="s">
        <v>588</v>
      </c>
      <c r="E909" s="10">
        <v>1238.97</v>
      </c>
      <c r="F909" s="10">
        <v>950.23</v>
      </c>
      <c r="G909" s="10">
        <v>10000</v>
      </c>
      <c r="H909" s="10">
        <v>0</v>
      </c>
      <c r="I909" s="10">
        <f t="shared" si="56"/>
        <v>807.12204492441299</v>
      </c>
      <c r="J909" s="10">
        <f t="shared" si="57"/>
        <v>1052.3767929869609</v>
      </c>
      <c r="K909" s="10">
        <f t="shared" si="58"/>
        <v>0</v>
      </c>
      <c r="L909" s="10">
        <f t="shared" si="59"/>
        <v>0</v>
      </c>
    </row>
    <row r="910" spans="1:12" x14ac:dyDescent="0.3">
      <c r="A910" s="8"/>
      <c r="B910" s="8"/>
      <c r="C910" s="9" t="s">
        <v>681</v>
      </c>
      <c r="D910" s="9" t="s">
        <v>682</v>
      </c>
      <c r="E910" s="10">
        <v>0</v>
      </c>
      <c r="F910" s="10">
        <v>49.95</v>
      </c>
      <c r="G910" s="10">
        <v>1060</v>
      </c>
      <c r="H910" s="10">
        <v>0</v>
      </c>
      <c r="I910" s="10" t="str">
        <f t="shared" si="56"/>
        <v>-</v>
      </c>
      <c r="J910" s="10">
        <f t="shared" si="57"/>
        <v>2122.1221221221222</v>
      </c>
      <c r="K910" s="10" t="str">
        <f t="shared" si="58"/>
        <v>-</v>
      </c>
      <c r="L910" s="10">
        <f t="shared" si="59"/>
        <v>0</v>
      </c>
    </row>
    <row r="911" spans="1:12" x14ac:dyDescent="0.3">
      <c r="A911" s="8"/>
      <c r="B911" s="8"/>
      <c r="C911" s="9" t="s">
        <v>599</v>
      </c>
      <c r="D911" s="9" t="s">
        <v>600</v>
      </c>
      <c r="E911" s="10">
        <v>6189.83</v>
      </c>
      <c r="F911" s="10">
        <v>0</v>
      </c>
      <c r="G911" s="10">
        <v>0</v>
      </c>
      <c r="H911" s="10">
        <v>0</v>
      </c>
      <c r="I911" s="10">
        <f t="shared" si="56"/>
        <v>0</v>
      </c>
      <c r="J911" s="10" t="str">
        <f t="shared" si="57"/>
        <v>-</v>
      </c>
      <c r="K911" s="10">
        <f t="shared" si="58"/>
        <v>0</v>
      </c>
      <c r="L911" s="10" t="str">
        <f t="shared" si="59"/>
        <v>-</v>
      </c>
    </row>
    <row r="912" spans="1:12" x14ac:dyDescent="0.3">
      <c r="A912" s="8"/>
      <c r="B912" s="8"/>
      <c r="C912" s="9" t="s">
        <v>683</v>
      </c>
      <c r="D912" s="9" t="s">
        <v>684</v>
      </c>
      <c r="E912" s="10">
        <v>161.04</v>
      </c>
      <c r="F912" s="10">
        <v>0</v>
      </c>
      <c r="G912" s="10">
        <v>0</v>
      </c>
      <c r="H912" s="10">
        <v>0</v>
      </c>
      <c r="I912" s="10">
        <f t="shared" si="56"/>
        <v>0</v>
      </c>
      <c r="J912" s="10" t="str">
        <f t="shared" si="57"/>
        <v>-</v>
      </c>
      <c r="K912" s="10">
        <f t="shared" si="58"/>
        <v>0</v>
      </c>
      <c r="L912" s="10" t="str">
        <f t="shared" si="59"/>
        <v>-</v>
      </c>
    </row>
    <row r="913" spans="1:12" x14ac:dyDescent="0.3">
      <c r="A913" s="8"/>
      <c r="B913" s="8"/>
      <c r="C913" s="9" t="s">
        <v>619</v>
      </c>
      <c r="D913" s="9" t="s">
        <v>620</v>
      </c>
      <c r="E913" s="10">
        <v>438.74</v>
      </c>
      <c r="F913" s="10">
        <v>145.54</v>
      </c>
      <c r="G913" s="10">
        <v>145</v>
      </c>
      <c r="H913" s="10">
        <v>145</v>
      </c>
      <c r="I913" s="10">
        <f t="shared" si="56"/>
        <v>33.0491863062406</v>
      </c>
      <c r="J913" s="10">
        <f t="shared" si="57"/>
        <v>99.628967981310993</v>
      </c>
      <c r="K913" s="10">
        <f t="shared" si="58"/>
        <v>33.0491863062406</v>
      </c>
      <c r="L913" s="10">
        <f t="shared" si="59"/>
        <v>99.628967981310993</v>
      </c>
    </row>
    <row r="914" spans="1:12" x14ac:dyDescent="0.3">
      <c r="A914" s="8"/>
      <c r="B914" s="8"/>
      <c r="C914" s="9" t="s">
        <v>621</v>
      </c>
      <c r="D914" s="9" t="s">
        <v>622</v>
      </c>
      <c r="E914" s="10">
        <v>0</v>
      </c>
      <c r="F914" s="10">
        <v>305.79000000000002</v>
      </c>
      <c r="G914" s="10">
        <v>0</v>
      </c>
      <c r="H914" s="10">
        <v>0</v>
      </c>
      <c r="I914" s="10" t="str">
        <f t="shared" si="56"/>
        <v>-</v>
      </c>
      <c r="J914" s="10">
        <f t="shared" si="57"/>
        <v>0</v>
      </c>
      <c r="K914" s="10" t="str">
        <f t="shared" si="58"/>
        <v>-</v>
      </c>
      <c r="L914" s="10">
        <f t="shared" si="59"/>
        <v>0</v>
      </c>
    </row>
    <row r="915" spans="1:12" x14ac:dyDescent="0.3">
      <c r="A915" s="8"/>
      <c r="B915" s="8"/>
      <c r="C915" s="9" t="s">
        <v>667</v>
      </c>
      <c r="D915" s="9" t="s">
        <v>668</v>
      </c>
      <c r="E915" s="10">
        <v>0</v>
      </c>
      <c r="F915" s="10">
        <v>5.22</v>
      </c>
      <c r="G915" s="10">
        <v>10</v>
      </c>
      <c r="H915" s="10">
        <v>10</v>
      </c>
      <c r="I915" s="10" t="str">
        <f t="shared" si="56"/>
        <v>-</v>
      </c>
      <c r="J915" s="10">
        <f t="shared" si="57"/>
        <v>191.57088122605364</v>
      </c>
      <c r="K915" s="10" t="str">
        <f t="shared" si="58"/>
        <v>-</v>
      </c>
      <c r="L915" s="10">
        <f t="shared" si="59"/>
        <v>191.57088122605364</v>
      </c>
    </row>
    <row r="916" spans="1:12" x14ac:dyDescent="0.3">
      <c r="A916" s="8"/>
      <c r="B916" s="8"/>
      <c r="C916" s="9" t="s">
        <v>625</v>
      </c>
      <c r="D916" s="9" t="s">
        <v>626</v>
      </c>
      <c r="E916" s="10">
        <v>475.8</v>
      </c>
      <c r="F916" s="10">
        <v>0</v>
      </c>
      <c r="G916" s="10">
        <v>0</v>
      </c>
      <c r="H916" s="10">
        <v>0</v>
      </c>
      <c r="I916" s="10">
        <f t="shared" si="56"/>
        <v>0</v>
      </c>
      <c r="J916" s="10" t="str">
        <f t="shared" si="57"/>
        <v>-</v>
      </c>
      <c r="K916" s="10">
        <f t="shared" si="58"/>
        <v>0</v>
      </c>
      <c r="L916" s="10" t="str">
        <f t="shared" si="59"/>
        <v>-</v>
      </c>
    </row>
    <row r="917" spans="1:12" x14ac:dyDescent="0.3">
      <c r="A917" s="8"/>
      <c r="B917" s="8"/>
      <c r="C917" s="9" t="s">
        <v>631</v>
      </c>
      <c r="D917" s="9" t="s">
        <v>632</v>
      </c>
      <c r="E917" s="10">
        <v>0</v>
      </c>
      <c r="F917" s="10">
        <v>14200.56</v>
      </c>
      <c r="G917" s="10">
        <v>0</v>
      </c>
      <c r="H917" s="10">
        <v>0</v>
      </c>
      <c r="I917" s="10" t="str">
        <f t="shared" si="56"/>
        <v>-</v>
      </c>
      <c r="J917" s="10">
        <f t="shared" si="57"/>
        <v>0</v>
      </c>
      <c r="K917" s="10" t="str">
        <f t="shared" si="58"/>
        <v>-</v>
      </c>
      <c r="L917" s="10">
        <f t="shared" si="59"/>
        <v>0</v>
      </c>
    </row>
    <row r="918" spans="1:12" x14ac:dyDescent="0.3">
      <c r="A918" s="8"/>
      <c r="B918" s="8"/>
      <c r="C918" s="9" t="s">
        <v>675</v>
      </c>
      <c r="D918" s="9" t="s">
        <v>676</v>
      </c>
      <c r="E918" s="10">
        <v>36769.980000000003</v>
      </c>
      <c r="F918" s="10">
        <v>34106.22</v>
      </c>
      <c r="G918" s="10">
        <v>47900</v>
      </c>
      <c r="H918" s="10">
        <v>47900</v>
      </c>
      <c r="I918" s="10">
        <f t="shared" si="56"/>
        <v>130.26931208556545</v>
      </c>
      <c r="J918" s="10">
        <f t="shared" si="57"/>
        <v>140.44359064123785</v>
      </c>
      <c r="K918" s="10">
        <f t="shared" si="58"/>
        <v>130.26931208556545</v>
      </c>
      <c r="L918" s="10">
        <f t="shared" si="59"/>
        <v>140.44359064123785</v>
      </c>
    </row>
    <row r="919" spans="1:12" x14ac:dyDescent="0.3">
      <c r="A919" s="5"/>
      <c r="B919" s="6" t="s">
        <v>457</v>
      </c>
      <c r="C919" s="5"/>
      <c r="D919" s="6" t="s">
        <v>458</v>
      </c>
      <c r="E919" s="7">
        <f>+E920+E921+E922+E923+E924</f>
        <v>158803.23000000001</v>
      </c>
      <c r="F919" s="7">
        <f>+F920+F921+F922+F923+F924</f>
        <v>277537.14</v>
      </c>
      <c r="G919" s="7">
        <f>+G920+G921+G922+G923+G924</f>
        <v>109000</v>
      </c>
      <c r="H919" s="7">
        <f>+H920+H921+H922+H923+H924</f>
        <v>110000</v>
      </c>
      <c r="I919" s="7">
        <f t="shared" si="56"/>
        <v>68.638402380102718</v>
      </c>
      <c r="J919" s="7">
        <f t="shared" si="57"/>
        <v>39.27402292896727</v>
      </c>
      <c r="K919" s="7">
        <f t="shared" si="58"/>
        <v>69.268112493681642</v>
      </c>
      <c r="L919" s="7">
        <f t="shared" si="59"/>
        <v>39.634335065930273</v>
      </c>
    </row>
    <row r="920" spans="1:12" x14ac:dyDescent="0.3">
      <c r="A920" s="8"/>
      <c r="B920" s="8"/>
      <c r="C920" s="9" t="s">
        <v>569</v>
      </c>
      <c r="D920" s="9" t="s">
        <v>570</v>
      </c>
      <c r="E920" s="10">
        <v>60000</v>
      </c>
      <c r="F920" s="10">
        <v>120000</v>
      </c>
      <c r="G920" s="10">
        <v>0</v>
      </c>
      <c r="H920" s="10">
        <v>0</v>
      </c>
      <c r="I920" s="10">
        <f t="shared" si="56"/>
        <v>0</v>
      </c>
      <c r="J920" s="10">
        <f t="shared" si="57"/>
        <v>0</v>
      </c>
      <c r="K920" s="10">
        <f t="shared" si="58"/>
        <v>0</v>
      </c>
      <c r="L920" s="10">
        <f t="shared" si="59"/>
        <v>0</v>
      </c>
    </row>
    <row r="921" spans="1:12" x14ac:dyDescent="0.3">
      <c r="A921" s="8"/>
      <c r="B921" s="8"/>
      <c r="C921" s="9" t="s">
        <v>685</v>
      </c>
      <c r="D921" s="9" t="s">
        <v>686</v>
      </c>
      <c r="E921" s="10">
        <v>27973.05</v>
      </c>
      <c r="F921" s="10">
        <v>29277.81</v>
      </c>
      <c r="G921" s="10">
        <v>30000</v>
      </c>
      <c r="H921" s="10">
        <v>31000</v>
      </c>
      <c r="I921" s="10">
        <f t="shared" si="56"/>
        <v>107.24608149629734</v>
      </c>
      <c r="J921" s="10">
        <f t="shared" si="57"/>
        <v>102.46668039720184</v>
      </c>
      <c r="K921" s="10">
        <f t="shared" si="58"/>
        <v>110.82095087950725</v>
      </c>
      <c r="L921" s="10">
        <f t="shared" si="59"/>
        <v>105.88223641044191</v>
      </c>
    </row>
    <row r="922" spans="1:12" x14ac:dyDescent="0.3">
      <c r="A922" s="8"/>
      <c r="B922" s="8"/>
      <c r="C922" s="9" t="s">
        <v>593</v>
      </c>
      <c r="D922" s="9" t="s">
        <v>594</v>
      </c>
      <c r="E922" s="10">
        <v>0</v>
      </c>
      <c r="F922" s="10">
        <v>13540.16</v>
      </c>
      <c r="G922" s="10">
        <v>0</v>
      </c>
      <c r="H922" s="10">
        <v>0</v>
      </c>
      <c r="I922" s="10" t="str">
        <f t="shared" si="56"/>
        <v>-</v>
      </c>
      <c r="J922" s="10">
        <f t="shared" si="57"/>
        <v>0</v>
      </c>
      <c r="K922" s="10" t="str">
        <f t="shared" si="58"/>
        <v>-</v>
      </c>
      <c r="L922" s="10">
        <f t="shared" si="59"/>
        <v>0</v>
      </c>
    </row>
    <row r="923" spans="1:12" x14ac:dyDescent="0.3">
      <c r="A923" s="8"/>
      <c r="B923" s="8"/>
      <c r="C923" s="9" t="s">
        <v>687</v>
      </c>
      <c r="D923" s="9" t="s">
        <v>688</v>
      </c>
      <c r="E923" s="10">
        <v>60830.18</v>
      </c>
      <c r="F923" s="10">
        <v>64719.17</v>
      </c>
      <c r="G923" s="10">
        <v>79000</v>
      </c>
      <c r="H923" s="10">
        <v>79000</v>
      </c>
      <c r="I923" s="10">
        <f t="shared" si="56"/>
        <v>129.86974557694882</v>
      </c>
      <c r="J923" s="10">
        <f t="shared" si="57"/>
        <v>122.0658423153449</v>
      </c>
      <c r="K923" s="10">
        <f t="shared" si="58"/>
        <v>129.86974557694882</v>
      </c>
      <c r="L923" s="10">
        <f t="shared" si="59"/>
        <v>122.0658423153449</v>
      </c>
    </row>
    <row r="924" spans="1:12" x14ac:dyDescent="0.3">
      <c r="A924" s="8"/>
      <c r="B924" s="8"/>
      <c r="C924" s="9" t="s">
        <v>639</v>
      </c>
      <c r="D924" s="9" t="s">
        <v>640</v>
      </c>
      <c r="E924" s="10">
        <v>10000</v>
      </c>
      <c r="F924" s="10">
        <v>50000</v>
      </c>
      <c r="G924" s="10">
        <v>0</v>
      </c>
      <c r="H924" s="10">
        <v>0</v>
      </c>
      <c r="I924" s="10">
        <f t="shared" si="56"/>
        <v>0</v>
      </c>
      <c r="J924" s="10">
        <f t="shared" si="57"/>
        <v>0</v>
      </c>
      <c r="K924" s="10">
        <f t="shared" si="58"/>
        <v>0</v>
      </c>
      <c r="L924" s="10">
        <f t="shared" si="59"/>
        <v>0</v>
      </c>
    </row>
    <row r="925" spans="1:12" x14ac:dyDescent="0.3">
      <c r="A925" s="5"/>
      <c r="B925" s="6" t="s">
        <v>55</v>
      </c>
      <c r="C925" s="5"/>
      <c r="D925" s="6" t="s">
        <v>56</v>
      </c>
      <c r="E925" s="7">
        <f>+E926+E927+E928+E929+E930+E931+E932+E933+E934+E935+E936+E937+E938+E939+E940+E941+E942</f>
        <v>10101.529999999999</v>
      </c>
      <c r="F925" s="7">
        <f>+F926+F927+F928+F929+F930+F931+F932+F933+F934+F935+F936+F937+F938+F939+F940+F941+F942</f>
        <v>10810.930000000002</v>
      </c>
      <c r="G925" s="7">
        <f>+G926+G927+G928+G929+G930+G931+G932+G933+G934+G935+G936+G937+G938+G939+G940+G941+G942</f>
        <v>13603.54</v>
      </c>
      <c r="H925" s="7">
        <f>+H926+H927+H928+H929+H930+H931+H932+H933+H934+H935+H936+H937+H938+H939+H940+H941+H942</f>
        <v>13603.54</v>
      </c>
      <c r="I925" s="7">
        <f t="shared" si="56"/>
        <v>134.66811463213989</v>
      </c>
      <c r="J925" s="7">
        <f t="shared" si="57"/>
        <v>125.83135770928125</v>
      </c>
      <c r="K925" s="7">
        <f t="shared" si="58"/>
        <v>134.66811463213989</v>
      </c>
      <c r="L925" s="7">
        <f t="shared" si="59"/>
        <v>125.83135770928125</v>
      </c>
    </row>
    <row r="926" spans="1:12" x14ac:dyDescent="0.3">
      <c r="A926" s="8"/>
      <c r="B926" s="8"/>
      <c r="C926" s="9" t="s">
        <v>565</v>
      </c>
      <c r="D926" s="9" t="s">
        <v>566</v>
      </c>
      <c r="E926" s="10">
        <v>236.13</v>
      </c>
      <c r="F926" s="10">
        <v>0</v>
      </c>
      <c r="G926" s="10">
        <v>0</v>
      </c>
      <c r="H926" s="10">
        <v>0</v>
      </c>
      <c r="I926" s="10">
        <f t="shared" si="56"/>
        <v>0</v>
      </c>
      <c r="J926" s="10" t="str">
        <f t="shared" si="57"/>
        <v>-</v>
      </c>
      <c r="K926" s="10">
        <f t="shared" si="58"/>
        <v>0</v>
      </c>
      <c r="L926" s="10" t="str">
        <f t="shared" si="59"/>
        <v>-</v>
      </c>
    </row>
    <row r="927" spans="1:12" x14ac:dyDescent="0.3">
      <c r="A927" s="8"/>
      <c r="B927" s="8"/>
      <c r="C927" s="9" t="s">
        <v>569</v>
      </c>
      <c r="D927" s="9" t="s">
        <v>570</v>
      </c>
      <c r="E927" s="10">
        <v>16</v>
      </c>
      <c r="F927" s="10">
        <v>0.99</v>
      </c>
      <c r="G927" s="10">
        <v>0</v>
      </c>
      <c r="H927" s="10">
        <v>0</v>
      </c>
      <c r="I927" s="10">
        <f t="shared" si="56"/>
        <v>0</v>
      </c>
      <c r="J927" s="10">
        <f t="shared" si="57"/>
        <v>0</v>
      </c>
      <c r="K927" s="10">
        <f t="shared" si="58"/>
        <v>0</v>
      </c>
      <c r="L927" s="10">
        <f t="shared" si="59"/>
        <v>0</v>
      </c>
    </row>
    <row r="928" spans="1:12" x14ac:dyDescent="0.3">
      <c r="A928" s="8"/>
      <c r="B928" s="8"/>
      <c r="C928" s="9" t="s">
        <v>581</v>
      </c>
      <c r="D928" s="9" t="s">
        <v>582</v>
      </c>
      <c r="E928" s="10">
        <v>77.58</v>
      </c>
      <c r="F928" s="10">
        <v>1481.31</v>
      </c>
      <c r="G928" s="10">
        <v>0</v>
      </c>
      <c r="H928" s="10">
        <v>0</v>
      </c>
      <c r="I928" s="10">
        <f t="shared" si="56"/>
        <v>0</v>
      </c>
      <c r="J928" s="10">
        <f t="shared" si="57"/>
        <v>0</v>
      </c>
      <c r="K928" s="10">
        <f t="shared" si="58"/>
        <v>0</v>
      </c>
      <c r="L928" s="10">
        <f t="shared" si="59"/>
        <v>0</v>
      </c>
    </row>
    <row r="929" spans="1:12" x14ac:dyDescent="0.3">
      <c r="A929" s="8"/>
      <c r="B929" s="8"/>
      <c r="C929" s="9" t="s">
        <v>587</v>
      </c>
      <c r="D929" s="9" t="s">
        <v>588</v>
      </c>
      <c r="E929" s="10">
        <v>2095.0100000000002</v>
      </c>
      <c r="F929" s="10">
        <v>1379.64</v>
      </c>
      <c r="G929" s="10">
        <v>0</v>
      </c>
      <c r="H929" s="10">
        <v>0</v>
      </c>
      <c r="I929" s="10">
        <f t="shared" si="56"/>
        <v>0</v>
      </c>
      <c r="J929" s="10">
        <f t="shared" si="57"/>
        <v>0</v>
      </c>
      <c r="K929" s="10">
        <f t="shared" si="58"/>
        <v>0</v>
      </c>
      <c r="L929" s="10">
        <f t="shared" si="59"/>
        <v>0</v>
      </c>
    </row>
    <row r="930" spans="1:12" x14ac:dyDescent="0.3">
      <c r="A930" s="8"/>
      <c r="B930" s="8"/>
      <c r="C930" s="9" t="s">
        <v>589</v>
      </c>
      <c r="D930" s="9" t="s">
        <v>590</v>
      </c>
      <c r="E930" s="10">
        <v>74</v>
      </c>
      <c r="F930" s="10">
        <v>0</v>
      </c>
      <c r="G930" s="10">
        <v>0</v>
      </c>
      <c r="H930" s="10">
        <v>0</v>
      </c>
      <c r="I930" s="10">
        <f t="shared" si="56"/>
        <v>0</v>
      </c>
      <c r="J930" s="10" t="str">
        <f t="shared" si="57"/>
        <v>-</v>
      </c>
      <c r="K930" s="10">
        <f t="shared" si="58"/>
        <v>0</v>
      </c>
      <c r="L930" s="10" t="str">
        <f t="shared" si="59"/>
        <v>-</v>
      </c>
    </row>
    <row r="931" spans="1:12" x14ac:dyDescent="0.3">
      <c r="A931" s="8"/>
      <c r="B931" s="8"/>
      <c r="C931" s="9" t="s">
        <v>689</v>
      </c>
      <c r="D931" s="9" t="s">
        <v>690</v>
      </c>
      <c r="E931" s="10">
        <v>25.24</v>
      </c>
      <c r="F931" s="10">
        <v>0</v>
      </c>
      <c r="G931" s="10">
        <v>0</v>
      </c>
      <c r="H931" s="10">
        <v>0</v>
      </c>
      <c r="I931" s="10">
        <f t="shared" si="56"/>
        <v>0</v>
      </c>
      <c r="J931" s="10" t="str">
        <f t="shared" si="57"/>
        <v>-</v>
      </c>
      <c r="K931" s="10">
        <f t="shared" si="58"/>
        <v>0</v>
      </c>
      <c r="L931" s="10" t="str">
        <f t="shared" si="59"/>
        <v>-</v>
      </c>
    </row>
    <row r="932" spans="1:12" x14ac:dyDescent="0.3">
      <c r="A932" s="8"/>
      <c r="B932" s="8"/>
      <c r="C932" s="9" t="s">
        <v>607</v>
      </c>
      <c r="D932" s="9" t="s">
        <v>608</v>
      </c>
      <c r="E932" s="10">
        <v>1000</v>
      </c>
      <c r="F932" s="10">
        <v>1057</v>
      </c>
      <c r="G932" s="10">
        <v>3100</v>
      </c>
      <c r="H932" s="10">
        <v>3100</v>
      </c>
      <c r="I932" s="10">
        <f t="shared" si="56"/>
        <v>310</v>
      </c>
      <c r="J932" s="10">
        <f t="shared" si="57"/>
        <v>293.28287606433304</v>
      </c>
      <c r="K932" s="10">
        <f t="shared" si="58"/>
        <v>310</v>
      </c>
      <c r="L932" s="10">
        <f t="shared" si="59"/>
        <v>293.28287606433304</v>
      </c>
    </row>
    <row r="933" spans="1:12" x14ac:dyDescent="0.3">
      <c r="A933" s="8"/>
      <c r="B933" s="8"/>
      <c r="C933" s="9" t="s">
        <v>683</v>
      </c>
      <c r="D933" s="9" t="s">
        <v>684</v>
      </c>
      <c r="E933" s="10">
        <v>399.19</v>
      </c>
      <c r="F933" s="10">
        <v>0</v>
      </c>
      <c r="G933" s="10">
        <v>0</v>
      </c>
      <c r="H933" s="10">
        <v>0</v>
      </c>
      <c r="I933" s="10">
        <f t="shared" si="56"/>
        <v>0</v>
      </c>
      <c r="J933" s="10" t="str">
        <f t="shared" si="57"/>
        <v>-</v>
      </c>
      <c r="K933" s="10">
        <f t="shared" si="58"/>
        <v>0</v>
      </c>
      <c r="L933" s="10" t="str">
        <f t="shared" si="59"/>
        <v>-</v>
      </c>
    </row>
    <row r="934" spans="1:12" x14ac:dyDescent="0.3">
      <c r="A934" s="8"/>
      <c r="B934" s="8"/>
      <c r="C934" s="9" t="s">
        <v>691</v>
      </c>
      <c r="D934" s="9" t="s">
        <v>692</v>
      </c>
      <c r="E934" s="10">
        <v>659.1</v>
      </c>
      <c r="F934" s="10">
        <v>2348.17</v>
      </c>
      <c r="G934" s="10">
        <v>3600</v>
      </c>
      <c r="H934" s="10">
        <v>3600</v>
      </c>
      <c r="I934" s="10">
        <f t="shared" si="56"/>
        <v>546.19936276741009</v>
      </c>
      <c r="J934" s="10">
        <f t="shared" si="57"/>
        <v>153.31087612907072</v>
      </c>
      <c r="K934" s="10">
        <f t="shared" si="58"/>
        <v>546.19936276741009</v>
      </c>
      <c r="L934" s="10">
        <f t="shared" si="59"/>
        <v>153.31087612907072</v>
      </c>
    </row>
    <row r="935" spans="1:12" x14ac:dyDescent="0.3">
      <c r="A935" s="8"/>
      <c r="B935" s="8"/>
      <c r="C935" s="9" t="s">
        <v>619</v>
      </c>
      <c r="D935" s="9" t="s">
        <v>620</v>
      </c>
      <c r="E935" s="10">
        <v>3754.23</v>
      </c>
      <c r="F935" s="10">
        <v>2674.86</v>
      </c>
      <c r="G935" s="10">
        <v>5350</v>
      </c>
      <c r="H935" s="10">
        <v>5350</v>
      </c>
      <c r="I935" s="10">
        <f t="shared" si="56"/>
        <v>142.50591998891917</v>
      </c>
      <c r="J935" s="10">
        <f t="shared" si="57"/>
        <v>200.01046783756905</v>
      </c>
      <c r="K935" s="10">
        <f t="shared" si="58"/>
        <v>142.50591998891917</v>
      </c>
      <c r="L935" s="10">
        <f t="shared" si="59"/>
        <v>200.01046783756905</v>
      </c>
    </row>
    <row r="936" spans="1:12" x14ac:dyDescent="0.3">
      <c r="A936" s="8"/>
      <c r="B936" s="8"/>
      <c r="C936" s="9" t="s">
        <v>621</v>
      </c>
      <c r="D936" s="9" t="s">
        <v>622</v>
      </c>
      <c r="E936" s="10">
        <v>0</v>
      </c>
      <c r="F936" s="10">
        <v>261.18</v>
      </c>
      <c r="G936" s="10">
        <v>0</v>
      </c>
      <c r="H936" s="10">
        <v>0</v>
      </c>
      <c r="I936" s="10" t="str">
        <f t="shared" si="56"/>
        <v>-</v>
      </c>
      <c r="J936" s="10">
        <f t="shared" si="57"/>
        <v>0</v>
      </c>
      <c r="K936" s="10" t="str">
        <f t="shared" si="58"/>
        <v>-</v>
      </c>
      <c r="L936" s="10">
        <f t="shared" si="59"/>
        <v>0</v>
      </c>
    </row>
    <row r="937" spans="1:12" x14ac:dyDescent="0.3">
      <c r="A937" s="8"/>
      <c r="B937" s="8"/>
      <c r="C937" s="9" t="s">
        <v>637</v>
      </c>
      <c r="D937" s="9" t="s">
        <v>638</v>
      </c>
      <c r="E937" s="10">
        <v>0</v>
      </c>
      <c r="F937" s="10">
        <v>20.59</v>
      </c>
      <c r="G937" s="10">
        <v>0</v>
      </c>
      <c r="H937" s="10">
        <v>0</v>
      </c>
      <c r="I937" s="10" t="str">
        <f t="shared" si="56"/>
        <v>-</v>
      </c>
      <c r="J937" s="10">
        <f t="shared" si="57"/>
        <v>0</v>
      </c>
      <c r="K937" s="10" t="str">
        <f t="shared" si="58"/>
        <v>-</v>
      </c>
      <c r="L937" s="10">
        <f t="shared" si="59"/>
        <v>0</v>
      </c>
    </row>
    <row r="938" spans="1:12" x14ac:dyDescent="0.3">
      <c r="A938" s="8"/>
      <c r="B938" s="8"/>
      <c r="C938" s="9" t="s">
        <v>693</v>
      </c>
      <c r="D938" s="9" t="s">
        <v>694</v>
      </c>
      <c r="E938" s="10">
        <v>1641.16</v>
      </c>
      <c r="F938" s="10">
        <v>1553.54</v>
      </c>
      <c r="G938" s="10">
        <v>1553.54</v>
      </c>
      <c r="H938" s="10">
        <v>1553.54</v>
      </c>
      <c r="I938" s="10">
        <f t="shared" si="56"/>
        <v>94.661093372980076</v>
      </c>
      <c r="J938" s="10">
        <f t="shared" si="57"/>
        <v>100</v>
      </c>
      <c r="K938" s="10">
        <f t="shared" si="58"/>
        <v>94.661093372980076</v>
      </c>
      <c r="L938" s="10">
        <f t="shared" si="59"/>
        <v>100</v>
      </c>
    </row>
    <row r="939" spans="1:12" x14ac:dyDescent="0.3">
      <c r="A939" s="8"/>
      <c r="B939" s="8"/>
      <c r="C939" s="9" t="s">
        <v>639</v>
      </c>
      <c r="D939" s="9" t="s">
        <v>640</v>
      </c>
      <c r="E939" s="10">
        <v>3.45</v>
      </c>
      <c r="F939" s="10">
        <v>0</v>
      </c>
      <c r="G939" s="10">
        <v>0</v>
      </c>
      <c r="H939" s="10">
        <v>0</v>
      </c>
      <c r="I939" s="10">
        <f t="shared" si="56"/>
        <v>0</v>
      </c>
      <c r="J939" s="10" t="str">
        <f t="shared" si="57"/>
        <v>-</v>
      </c>
      <c r="K939" s="10">
        <f t="shared" si="58"/>
        <v>0</v>
      </c>
      <c r="L939" s="10" t="str">
        <f t="shared" si="59"/>
        <v>-</v>
      </c>
    </row>
    <row r="940" spans="1:12" x14ac:dyDescent="0.3">
      <c r="A940" s="8"/>
      <c r="B940" s="8"/>
      <c r="C940" s="9" t="s">
        <v>627</v>
      </c>
      <c r="D940" s="9" t="s">
        <v>628</v>
      </c>
      <c r="E940" s="10">
        <v>28.89</v>
      </c>
      <c r="F940" s="10">
        <v>19.93</v>
      </c>
      <c r="G940" s="10">
        <v>0</v>
      </c>
      <c r="H940" s="10">
        <v>0</v>
      </c>
      <c r="I940" s="10">
        <f t="shared" si="56"/>
        <v>0</v>
      </c>
      <c r="J940" s="10">
        <f t="shared" si="57"/>
        <v>0</v>
      </c>
      <c r="K940" s="10">
        <f t="shared" si="58"/>
        <v>0</v>
      </c>
      <c r="L940" s="10">
        <f t="shared" si="59"/>
        <v>0</v>
      </c>
    </row>
    <row r="941" spans="1:12" x14ac:dyDescent="0.3">
      <c r="A941" s="8"/>
      <c r="B941" s="8"/>
      <c r="C941" s="9" t="s">
        <v>695</v>
      </c>
      <c r="D941" s="9" t="s">
        <v>696</v>
      </c>
      <c r="E941" s="10">
        <v>0</v>
      </c>
      <c r="F941" s="10">
        <v>13.72</v>
      </c>
      <c r="G941" s="10">
        <v>0</v>
      </c>
      <c r="H941" s="10">
        <v>0</v>
      </c>
      <c r="I941" s="10" t="str">
        <f t="shared" si="56"/>
        <v>-</v>
      </c>
      <c r="J941" s="10">
        <f t="shared" si="57"/>
        <v>0</v>
      </c>
      <c r="K941" s="10" t="str">
        <f t="shared" si="58"/>
        <v>-</v>
      </c>
      <c r="L941" s="10">
        <f t="shared" si="59"/>
        <v>0</v>
      </c>
    </row>
    <row r="942" spans="1:12" x14ac:dyDescent="0.3">
      <c r="A942" s="8"/>
      <c r="B942" s="8"/>
      <c r="C942" s="9" t="s">
        <v>629</v>
      </c>
      <c r="D942" s="9" t="s">
        <v>630</v>
      </c>
      <c r="E942" s="10">
        <v>91.55</v>
      </c>
      <c r="F942" s="10">
        <v>0</v>
      </c>
      <c r="G942" s="10">
        <v>0</v>
      </c>
      <c r="H942" s="10">
        <v>0</v>
      </c>
      <c r="I942" s="10">
        <f t="shared" si="56"/>
        <v>0</v>
      </c>
      <c r="J942" s="10" t="str">
        <f t="shared" si="57"/>
        <v>-</v>
      </c>
      <c r="K942" s="10">
        <f t="shared" si="58"/>
        <v>0</v>
      </c>
      <c r="L942" s="10" t="str">
        <f t="shared" si="59"/>
        <v>-</v>
      </c>
    </row>
    <row r="943" spans="1:12" x14ac:dyDescent="0.3">
      <c r="A943" s="5"/>
      <c r="B943" s="6" t="s">
        <v>280</v>
      </c>
      <c r="C943" s="5"/>
      <c r="D943" s="6" t="s">
        <v>281</v>
      </c>
      <c r="E943" s="7">
        <f>+E944+E945+E946</f>
        <v>9066559.5299999993</v>
      </c>
      <c r="F943" s="7">
        <f>+F944+F945+F946</f>
        <v>9404339.2999999989</v>
      </c>
      <c r="G943" s="7">
        <f>+G944+G945+G946</f>
        <v>10100000</v>
      </c>
      <c r="H943" s="7">
        <f>+H944+H945+H946</f>
        <v>9900000</v>
      </c>
      <c r="I943" s="7">
        <f t="shared" si="56"/>
        <v>111.39837516734421</v>
      </c>
      <c r="J943" s="7">
        <f t="shared" si="57"/>
        <v>107.39723097825704</v>
      </c>
      <c r="K943" s="7">
        <f t="shared" si="58"/>
        <v>109.19246674818891</v>
      </c>
      <c r="L943" s="7">
        <f t="shared" si="59"/>
        <v>105.27055313710343</v>
      </c>
    </row>
    <row r="944" spans="1:12" x14ac:dyDescent="0.3">
      <c r="A944" s="8"/>
      <c r="B944" s="8"/>
      <c r="C944" s="9" t="s">
        <v>697</v>
      </c>
      <c r="D944" s="9" t="s">
        <v>698</v>
      </c>
      <c r="E944" s="10">
        <v>47485.64</v>
      </c>
      <c r="F944" s="10">
        <v>0</v>
      </c>
      <c r="G944" s="10">
        <v>0</v>
      </c>
      <c r="H944" s="10">
        <v>0</v>
      </c>
      <c r="I944" s="10">
        <f t="shared" si="56"/>
        <v>0</v>
      </c>
      <c r="J944" s="10" t="str">
        <f t="shared" si="57"/>
        <v>-</v>
      </c>
      <c r="K944" s="10">
        <f t="shared" si="58"/>
        <v>0</v>
      </c>
      <c r="L944" s="10" t="str">
        <f t="shared" si="59"/>
        <v>-</v>
      </c>
    </row>
    <row r="945" spans="1:12" x14ac:dyDescent="0.3">
      <c r="A945" s="8"/>
      <c r="B945" s="8"/>
      <c r="C945" s="9" t="s">
        <v>695</v>
      </c>
      <c r="D945" s="9" t="s">
        <v>696</v>
      </c>
      <c r="E945" s="10">
        <v>8646540.5299999993</v>
      </c>
      <c r="F945" s="10">
        <v>9143722.3599999994</v>
      </c>
      <c r="G945" s="10">
        <v>9900000</v>
      </c>
      <c r="H945" s="10">
        <v>9900000</v>
      </c>
      <c r="I945" s="10">
        <f t="shared" si="56"/>
        <v>114.49665870010095</v>
      </c>
      <c r="J945" s="10">
        <f t="shared" si="57"/>
        <v>108.27100397654681</v>
      </c>
      <c r="K945" s="10">
        <f t="shared" si="58"/>
        <v>114.49665870010095</v>
      </c>
      <c r="L945" s="10">
        <f t="shared" si="59"/>
        <v>108.27100397654681</v>
      </c>
    </row>
    <row r="946" spans="1:12" x14ac:dyDescent="0.3">
      <c r="A946" s="8"/>
      <c r="B946" s="8"/>
      <c r="C946" s="9" t="s">
        <v>699</v>
      </c>
      <c r="D946" s="9" t="s">
        <v>700</v>
      </c>
      <c r="E946" s="10">
        <v>372533.36</v>
      </c>
      <c r="F946" s="10">
        <v>260616.94</v>
      </c>
      <c r="G946" s="10">
        <v>200000</v>
      </c>
      <c r="H946" s="10">
        <v>0</v>
      </c>
      <c r="I946" s="10">
        <f t="shared" si="56"/>
        <v>53.686467166323041</v>
      </c>
      <c r="J946" s="10">
        <f t="shared" si="57"/>
        <v>76.740982378198439</v>
      </c>
      <c r="K946" s="10">
        <f t="shared" si="58"/>
        <v>0</v>
      </c>
      <c r="L946" s="10">
        <f t="shared" si="59"/>
        <v>0</v>
      </c>
    </row>
    <row r="947" spans="1:12" x14ac:dyDescent="0.3">
      <c r="A947" s="5"/>
      <c r="B947" s="6" t="s">
        <v>59</v>
      </c>
      <c r="C947" s="5"/>
      <c r="D947" s="6" t="s">
        <v>60</v>
      </c>
      <c r="E947" s="7">
        <f>+E948</f>
        <v>0</v>
      </c>
      <c r="F947" s="7">
        <f>+F948</f>
        <v>4073.06</v>
      </c>
      <c r="G947" s="7">
        <f>+G948</f>
        <v>0</v>
      </c>
      <c r="H947" s="7">
        <f>+H948</f>
        <v>0</v>
      </c>
      <c r="I947" s="7" t="str">
        <f t="shared" si="56"/>
        <v>-</v>
      </c>
      <c r="J947" s="7">
        <f t="shared" si="57"/>
        <v>0</v>
      </c>
      <c r="K947" s="7" t="str">
        <f t="shared" si="58"/>
        <v>-</v>
      </c>
      <c r="L947" s="7">
        <f t="shared" si="59"/>
        <v>0</v>
      </c>
    </row>
    <row r="948" spans="1:12" x14ac:dyDescent="0.3">
      <c r="A948" s="8"/>
      <c r="B948" s="8"/>
      <c r="C948" s="9" t="s">
        <v>569</v>
      </c>
      <c r="D948" s="9" t="s">
        <v>570</v>
      </c>
      <c r="E948" s="10">
        <v>0</v>
      </c>
      <c r="F948" s="10">
        <v>4073.06</v>
      </c>
      <c r="G948" s="10">
        <v>0</v>
      </c>
      <c r="H948" s="10">
        <v>0</v>
      </c>
      <c r="I948" s="10" t="str">
        <f t="shared" si="56"/>
        <v>-</v>
      </c>
      <c r="J948" s="10">
        <f t="shared" si="57"/>
        <v>0</v>
      </c>
      <c r="K948" s="10" t="str">
        <f t="shared" si="58"/>
        <v>-</v>
      </c>
      <c r="L948" s="10">
        <f t="shared" si="59"/>
        <v>0</v>
      </c>
    </row>
    <row r="949" spans="1:12" x14ac:dyDescent="0.3">
      <c r="A949" s="5"/>
      <c r="B949" s="6" t="s">
        <v>61</v>
      </c>
      <c r="C949" s="5"/>
      <c r="D949" s="6" t="s">
        <v>62</v>
      </c>
      <c r="E949" s="7">
        <f>+E950</f>
        <v>0</v>
      </c>
      <c r="F949" s="7">
        <f>+F950</f>
        <v>31473</v>
      </c>
      <c r="G949" s="7">
        <f>+G950</f>
        <v>10000</v>
      </c>
      <c r="H949" s="7">
        <f>+H950</f>
        <v>31500</v>
      </c>
      <c r="I949" s="7" t="str">
        <f t="shared" si="56"/>
        <v>-</v>
      </c>
      <c r="J949" s="7">
        <f t="shared" si="57"/>
        <v>31.773265974009469</v>
      </c>
      <c r="K949" s="7" t="str">
        <f t="shared" si="58"/>
        <v>-</v>
      </c>
      <c r="L949" s="7">
        <f t="shared" si="59"/>
        <v>100.08578781812983</v>
      </c>
    </row>
    <row r="950" spans="1:12" x14ac:dyDescent="0.3">
      <c r="A950" s="8"/>
      <c r="B950" s="8"/>
      <c r="C950" s="9" t="s">
        <v>701</v>
      </c>
      <c r="D950" s="9" t="s">
        <v>702</v>
      </c>
      <c r="E950" s="10">
        <v>0</v>
      </c>
      <c r="F950" s="10">
        <v>31473</v>
      </c>
      <c r="G950" s="10">
        <v>10000</v>
      </c>
      <c r="H950" s="10">
        <v>31500</v>
      </c>
      <c r="I950" s="10" t="str">
        <f t="shared" si="56"/>
        <v>-</v>
      </c>
      <c r="J950" s="10">
        <f t="shared" si="57"/>
        <v>31.773265974009469</v>
      </c>
      <c r="K950" s="10" t="str">
        <f t="shared" si="58"/>
        <v>-</v>
      </c>
      <c r="L950" s="10">
        <f t="shared" si="59"/>
        <v>100.08578781812983</v>
      </c>
    </row>
    <row r="951" spans="1:12" x14ac:dyDescent="0.3">
      <c r="A951" s="5"/>
      <c r="B951" s="6" t="s">
        <v>122</v>
      </c>
      <c r="C951" s="5"/>
      <c r="D951" s="6" t="s">
        <v>123</v>
      </c>
      <c r="E951" s="7">
        <f>+E952</f>
        <v>150000</v>
      </c>
      <c r="F951" s="7">
        <f>+F952</f>
        <v>150000</v>
      </c>
      <c r="G951" s="7">
        <f>+G952</f>
        <v>200000</v>
      </c>
      <c r="H951" s="7">
        <f>+H952</f>
        <v>200000</v>
      </c>
      <c r="I951" s="7">
        <f t="shared" si="56"/>
        <v>133.33333333333331</v>
      </c>
      <c r="J951" s="7">
        <f t="shared" si="57"/>
        <v>133.33333333333331</v>
      </c>
      <c r="K951" s="7">
        <f t="shared" si="58"/>
        <v>133.33333333333331</v>
      </c>
      <c r="L951" s="7">
        <f t="shared" si="59"/>
        <v>133.33333333333331</v>
      </c>
    </row>
    <row r="952" spans="1:12" x14ac:dyDescent="0.3">
      <c r="A952" s="8"/>
      <c r="B952" s="8"/>
      <c r="C952" s="9" t="s">
        <v>703</v>
      </c>
      <c r="D952" s="9" t="s">
        <v>704</v>
      </c>
      <c r="E952" s="10">
        <v>150000</v>
      </c>
      <c r="F952" s="10">
        <v>150000</v>
      </c>
      <c r="G952" s="10">
        <v>200000</v>
      </c>
      <c r="H952" s="10">
        <v>200000</v>
      </c>
      <c r="I952" s="10">
        <f t="shared" si="56"/>
        <v>133.33333333333331</v>
      </c>
      <c r="J952" s="10">
        <f t="shared" si="57"/>
        <v>133.33333333333331</v>
      </c>
      <c r="K952" s="10">
        <f t="shared" si="58"/>
        <v>133.33333333333331</v>
      </c>
      <c r="L952" s="10">
        <f t="shared" si="59"/>
        <v>133.33333333333331</v>
      </c>
    </row>
    <row r="953" spans="1:12" x14ac:dyDescent="0.3">
      <c r="A953" s="5"/>
      <c r="B953" s="6" t="s">
        <v>387</v>
      </c>
      <c r="C953" s="5"/>
      <c r="D953" s="6" t="s">
        <v>388</v>
      </c>
      <c r="E953" s="7">
        <f>+E954+E955+E956+E957+E958+E959+E960+E961+E962+E963+E964+E965+E966</f>
        <v>5114721.3199999994</v>
      </c>
      <c r="F953" s="7">
        <f>+F954+F955+F956+F957+F958+F959+F960+F961+F962+F963+F964+F965+F966</f>
        <v>6074504.7999999998</v>
      </c>
      <c r="G953" s="7">
        <f>+G954+G955+G956+G957+G958+G959+G960+G961+G962+G963+G964+G965+G966</f>
        <v>6115321.46</v>
      </c>
      <c r="H953" s="7">
        <f>+H954+H955+H956+H957+H958+H959+H960+H961+H962+H963+H964+H965+H966</f>
        <v>5958046.46</v>
      </c>
      <c r="I953" s="7">
        <f t="shared" si="56"/>
        <v>119.56314092983663</v>
      </c>
      <c r="J953" s="7">
        <f t="shared" si="57"/>
        <v>100.67193394924968</v>
      </c>
      <c r="K953" s="7">
        <f t="shared" si="58"/>
        <v>116.48819333914366</v>
      </c>
      <c r="L953" s="7">
        <f t="shared" si="59"/>
        <v>98.082834011424282</v>
      </c>
    </row>
    <row r="954" spans="1:12" x14ac:dyDescent="0.3">
      <c r="A954" s="8"/>
      <c r="B954" s="8"/>
      <c r="C954" s="9" t="s">
        <v>705</v>
      </c>
      <c r="D954" s="9" t="s">
        <v>706</v>
      </c>
      <c r="E954" s="10">
        <v>0</v>
      </c>
      <c r="F954" s="10">
        <v>0</v>
      </c>
      <c r="G954" s="10">
        <v>57275</v>
      </c>
      <c r="H954" s="10">
        <v>0</v>
      </c>
      <c r="I954" s="10" t="str">
        <f t="shared" si="56"/>
        <v>-</v>
      </c>
      <c r="J954" s="10" t="str">
        <f t="shared" si="57"/>
        <v>-</v>
      </c>
      <c r="K954" s="10" t="str">
        <f t="shared" si="58"/>
        <v>-</v>
      </c>
      <c r="L954" s="10" t="str">
        <f t="shared" si="59"/>
        <v>-</v>
      </c>
    </row>
    <row r="955" spans="1:12" x14ac:dyDescent="0.3">
      <c r="A955" s="8"/>
      <c r="B955" s="8"/>
      <c r="C955" s="9" t="s">
        <v>579</v>
      </c>
      <c r="D955" s="9" t="s">
        <v>580</v>
      </c>
      <c r="E955" s="10">
        <v>0</v>
      </c>
      <c r="F955" s="10">
        <v>338439.48</v>
      </c>
      <c r="G955" s="10">
        <v>320000</v>
      </c>
      <c r="H955" s="10">
        <v>320000</v>
      </c>
      <c r="I955" s="10" t="str">
        <f t="shared" si="56"/>
        <v>-</v>
      </c>
      <c r="J955" s="10">
        <f t="shared" si="57"/>
        <v>94.551616732185025</v>
      </c>
      <c r="K955" s="10" t="str">
        <f t="shared" si="58"/>
        <v>-</v>
      </c>
      <c r="L955" s="10">
        <f t="shared" si="59"/>
        <v>94.551616732185025</v>
      </c>
    </row>
    <row r="956" spans="1:12" x14ac:dyDescent="0.3">
      <c r="A956" s="8"/>
      <c r="B956" s="8"/>
      <c r="C956" s="9" t="s">
        <v>707</v>
      </c>
      <c r="D956" s="9" t="s">
        <v>708</v>
      </c>
      <c r="E956" s="10">
        <v>0</v>
      </c>
      <c r="F956" s="10">
        <v>0</v>
      </c>
      <c r="G956" s="10">
        <v>100000</v>
      </c>
      <c r="H956" s="10">
        <v>0</v>
      </c>
      <c r="I956" s="10" t="str">
        <f t="shared" si="56"/>
        <v>-</v>
      </c>
      <c r="J956" s="10" t="str">
        <f t="shared" si="57"/>
        <v>-</v>
      </c>
      <c r="K956" s="10" t="str">
        <f t="shared" si="58"/>
        <v>-</v>
      </c>
      <c r="L956" s="10" t="str">
        <f t="shared" si="59"/>
        <v>-</v>
      </c>
    </row>
    <row r="957" spans="1:12" x14ac:dyDescent="0.3">
      <c r="A957" s="8"/>
      <c r="B957" s="8"/>
      <c r="C957" s="9" t="s">
        <v>595</v>
      </c>
      <c r="D957" s="9" t="s">
        <v>596</v>
      </c>
      <c r="E957" s="10">
        <v>11637.92</v>
      </c>
      <c r="F957" s="10">
        <v>13279.54</v>
      </c>
      <c r="G957" s="10">
        <v>15000</v>
      </c>
      <c r="H957" s="10">
        <v>15000</v>
      </c>
      <c r="I957" s="10">
        <f t="shared" si="56"/>
        <v>128.88901109476606</v>
      </c>
      <c r="J957" s="10">
        <f t="shared" si="57"/>
        <v>112.95571985174185</v>
      </c>
      <c r="K957" s="10">
        <f t="shared" si="58"/>
        <v>128.88901109476606</v>
      </c>
      <c r="L957" s="10">
        <f t="shared" si="59"/>
        <v>112.95571985174185</v>
      </c>
    </row>
    <row r="958" spans="1:12" x14ac:dyDescent="0.3">
      <c r="A958" s="8"/>
      <c r="B958" s="8"/>
      <c r="C958" s="9" t="s">
        <v>617</v>
      </c>
      <c r="D958" s="9" t="s">
        <v>618</v>
      </c>
      <c r="E958" s="10">
        <v>0</v>
      </c>
      <c r="F958" s="10">
        <v>0</v>
      </c>
      <c r="G958" s="10">
        <v>2000</v>
      </c>
      <c r="H958" s="10">
        <v>2000</v>
      </c>
      <c r="I958" s="10" t="str">
        <f t="shared" si="56"/>
        <v>-</v>
      </c>
      <c r="J958" s="10" t="str">
        <f t="shared" si="57"/>
        <v>-</v>
      </c>
      <c r="K958" s="10" t="str">
        <f t="shared" si="58"/>
        <v>-</v>
      </c>
      <c r="L958" s="10" t="str">
        <f t="shared" si="59"/>
        <v>-</v>
      </c>
    </row>
    <row r="959" spans="1:12" x14ac:dyDescent="0.3">
      <c r="A959" s="8"/>
      <c r="B959" s="8"/>
      <c r="C959" s="9" t="s">
        <v>637</v>
      </c>
      <c r="D959" s="9" t="s">
        <v>638</v>
      </c>
      <c r="E959" s="10">
        <v>1337257.3999999999</v>
      </c>
      <c r="F959" s="10">
        <v>1361160.57</v>
      </c>
      <c r="G959" s="10">
        <v>1300000</v>
      </c>
      <c r="H959" s="10">
        <v>1300000</v>
      </c>
      <c r="I959" s="10">
        <f t="shared" si="56"/>
        <v>97.213894647358103</v>
      </c>
      <c r="J959" s="10">
        <f t="shared" si="57"/>
        <v>95.506733639808559</v>
      </c>
      <c r="K959" s="10">
        <f t="shared" si="58"/>
        <v>97.213894647358103</v>
      </c>
      <c r="L959" s="10">
        <f t="shared" si="59"/>
        <v>95.506733639808559</v>
      </c>
    </row>
    <row r="960" spans="1:12" x14ac:dyDescent="0.3">
      <c r="A960" s="8"/>
      <c r="B960" s="8"/>
      <c r="C960" s="9" t="s">
        <v>709</v>
      </c>
      <c r="D960" s="9" t="s">
        <v>710</v>
      </c>
      <c r="E960" s="10">
        <v>0</v>
      </c>
      <c r="F960" s="10">
        <v>304.2</v>
      </c>
      <c r="G960" s="10">
        <v>500</v>
      </c>
      <c r="H960" s="10">
        <v>500</v>
      </c>
      <c r="I960" s="10" t="str">
        <f t="shared" si="56"/>
        <v>-</v>
      </c>
      <c r="J960" s="10">
        <f t="shared" si="57"/>
        <v>164.3655489809336</v>
      </c>
      <c r="K960" s="10" t="str">
        <f t="shared" si="58"/>
        <v>-</v>
      </c>
      <c r="L960" s="10">
        <f t="shared" si="59"/>
        <v>164.3655489809336</v>
      </c>
    </row>
    <row r="961" spans="1:12" x14ac:dyDescent="0.3">
      <c r="A961" s="8"/>
      <c r="B961" s="8"/>
      <c r="C961" s="9" t="s">
        <v>693</v>
      </c>
      <c r="D961" s="9" t="s">
        <v>694</v>
      </c>
      <c r="E961" s="10">
        <v>56383.6</v>
      </c>
      <c r="F961" s="10">
        <v>63196.52</v>
      </c>
      <c r="G961" s="10">
        <v>61746.46</v>
      </c>
      <c r="H961" s="10">
        <v>61746.46</v>
      </c>
      <c r="I961" s="10">
        <f t="shared" si="56"/>
        <v>109.51138274249959</v>
      </c>
      <c r="J961" s="10">
        <f t="shared" si="57"/>
        <v>97.705474921720381</v>
      </c>
      <c r="K961" s="10">
        <f t="shared" si="58"/>
        <v>109.51138274249959</v>
      </c>
      <c r="L961" s="10">
        <f t="shared" si="59"/>
        <v>97.705474921720381</v>
      </c>
    </row>
    <row r="962" spans="1:12" x14ac:dyDescent="0.3">
      <c r="A962" s="8"/>
      <c r="B962" s="8"/>
      <c r="C962" s="9" t="s">
        <v>711</v>
      </c>
      <c r="D962" s="9" t="s">
        <v>712</v>
      </c>
      <c r="E962" s="10">
        <v>1558966.46</v>
      </c>
      <c r="F962" s="10">
        <v>1715732.44</v>
      </c>
      <c r="G962" s="10">
        <v>1700000</v>
      </c>
      <c r="H962" s="10">
        <v>1700000</v>
      </c>
      <c r="I962" s="10">
        <f t="shared" si="56"/>
        <v>109.04660514633522</v>
      </c>
      <c r="J962" s="10">
        <f t="shared" si="57"/>
        <v>99.083048170377893</v>
      </c>
      <c r="K962" s="10">
        <f t="shared" si="58"/>
        <v>109.04660514633522</v>
      </c>
      <c r="L962" s="10">
        <f t="shared" si="59"/>
        <v>99.083048170377893</v>
      </c>
    </row>
    <row r="963" spans="1:12" x14ac:dyDescent="0.3">
      <c r="A963" s="8"/>
      <c r="B963" s="8"/>
      <c r="C963" s="9" t="s">
        <v>713</v>
      </c>
      <c r="D963" s="9" t="s">
        <v>714</v>
      </c>
      <c r="E963" s="10">
        <v>35000</v>
      </c>
      <c r="F963" s="10">
        <v>35500</v>
      </c>
      <c r="G963" s="10">
        <v>35500</v>
      </c>
      <c r="H963" s="10">
        <v>35500</v>
      </c>
      <c r="I963" s="10">
        <f t="shared" ref="I963:I1026" si="60">IF(E963&lt;&gt;0,G963/E963*100,"-")</f>
        <v>101.42857142857142</v>
      </c>
      <c r="J963" s="10">
        <f t="shared" ref="J963:J1026" si="61">IF(F963&lt;&gt;0,G963/F963*100,"-")</f>
        <v>100</v>
      </c>
      <c r="K963" s="10">
        <f t="shared" ref="K963:K1026" si="62">IF(E963&lt;&gt;0,H963/E963*100,"-")</f>
        <v>101.42857142857142</v>
      </c>
      <c r="L963" s="10">
        <f t="shared" ref="L963:L1026" si="63">IF(F963&lt;&gt;0,H963/F963*100,"-")</f>
        <v>100</v>
      </c>
    </row>
    <row r="964" spans="1:12" x14ac:dyDescent="0.3">
      <c r="A964" s="8"/>
      <c r="B964" s="8"/>
      <c r="C964" s="9" t="s">
        <v>715</v>
      </c>
      <c r="D964" s="9" t="s">
        <v>716</v>
      </c>
      <c r="E964" s="10">
        <v>200000</v>
      </c>
      <c r="F964" s="10">
        <v>216800</v>
      </c>
      <c r="G964" s="10">
        <v>216800</v>
      </c>
      <c r="H964" s="10">
        <v>216800</v>
      </c>
      <c r="I964" s="10">
        <f t="shared" si="60"/>
        <v>108.4</v>
      </c>
      <c r="J964" s="10">
        <f t="shared" si="61"/>
        <v>100</v>
      </c>
      <c r="K964" s="10">
        <f t="shared" si="62"/>
        <v>108.4</v>
      </c>
      <c r="L964" s="10">
        <f t="shared" si="63"/>
        <v>100</v>
      </c>
    </row>
    <row r="965" spans="1:12" x14ac:dyDescent="0.3">
      <c r="A965" s="8"/>
      <c r="B965" s="8"/>
      <c r="C965" s="9" t="s">
        <v>623</v>
      </c>
      <c r="D965" s="9" t="s">
        <v>624</v>
      </c>
      <c r="E965" s="10">
        <v>1906471.67</v>
      </c>
      <c r="F965" s="10">
        <v>2322741.62</v>
      </c>
      <c r="G965" s="10">
        <v>2276500</v>
      </c>
      <c r="H965" s="10">
        <v>2276500</v>
      </c>
      <c r="I965" s="10">
        <f t="shared" si="60"/>
        <v>119.40906522885808</v>
      </c>
      <c r="J965" s="10">
        <f t="shared" si="61"/>
        <v>98.009179342125876</v>
      </c>
      <c r="K965" s="10">
        <f t="shared" si="62"/>
        <v>119.40906522885808</v>
      </c>
      <c r="L965" s="10">
        <f t="shared" si="63"/>
        <v>98.009179342125876</v>
      </c>
    </row>
    <row r="966" spans="1:12" x14ac:dyDescent="0.3">
      <c r="A966" s="8"/>
      <c r="B966" s="8"/>
      <c r="C966" s="9" t="s">
        <v>625</v>
      </c>
      <c r="D966" s="9" t="s">
        <v>626</v>
      </c>
      <c r="E966" s="10">
        <v>9004.27</v>
      </c>
      <c r="F966" s="10">
        <v>7350.43</v>
      </c>
      <c r="G966" s="10">
        <v>30000</v>
      </c>
      <c r="H966" s="10">
        <v>30000</v>
      </c>
      <c r="I966" s="10">
        <f t="shared" si="60"/>
        <v>333.17526018211356</v>
      </c>
      <c r="J966" s="10">
        <f t="shared" si="61"/>
        <v>408.13938776370901</v>
      </c>
      <c r="K966" s="10">
        <f t="shared" si="62"/>
        <v>333.17526018211356</v>
      </c>
      <c r="L966" s="10">
        <f t="shared" si="63"/>
        <v>408.13938776370901</v>
      </c>
    </row>
    <row r="967" spans="1:12" x14ac:dyDescent="0.3">
      <c r="A967" s="5"/>
      <c r="B967" s="6" t="s">
        <v>463</v>
      </c>
      <c r="C967" s="5"/>
      <c r="D967" s="6" t="s">
        <v>464</v>
      </c>
      <c r="E967" s="7">
        <f>+E968</f>
        <v>1286810</v>
      </c>
      <c r="F967" s="7">
        <f>+F968</f>
        <v>1313570</v>
      </c>
      <c r="G967" s="7">
        <f>+G968</f>
        <v>7225600</v>
      </c>
      <c r="H967" s="7">
        <f>+H968</f>
        <v>9737600</v>
      </c>
      <c r="I967" s="7">
        <f t="shared" si="60"/>
        <v>561.51257761441082</v>
      </c>
      <c r="J967" s="7">
        <f t="shared" si="61"/>
        <v>550.0734639189385</v>
      </c>
      <c r="K967" s="7">
        <f t="shared" si="62"/>
        <v>756.72399188691418</v>
      </c>
      <c r="L967" s="7">
        <f t="shared" si="63"/>
        <v>741.30803839917178</v>
      </c>
    </row>
    <row r="968" spans="1:12" x14ac:dyDescent="0.3">
      <c r="A968" s="8"/>
      <c r="B968" s="8"/>
      <c r="C968" s="9" t="s">
        <v>557</v>
      </c>
      <c r="D968" s="9" t="s">
        <v>558</v>
      </c>
      <c r="E968" s="10">
        <v>1286810</v>
      </c>
      <c r="F968" s="10">
        <v>1313570</v>
      </c>
      <c r="G968" s="10">
        <v>7225600</v>
      </c>
      <c r="H968" s="10">
        <v>9737600</v>
      </c>
      <c r="I968" s="10">
        <f t="shared" si="60"/>
        <v>561.51257761441082</v>
      </c>
      <c r="J968" s="10">
        <f t="shared" si="61"/>
        <v>550.0734639189385</v>
      </c>
      <c r="K968" s="10">
        <f t="shared" si="62"/>
        <v>756.72399188691418</v>
      </c>
      <c r="L968" s="10">
        <f t="shared" si="63"/>
        <v>741.30803839917178</v>
      </c>
    </row>
    <row r="969" spans="1:12" x14ac:dyDescent="0.3">
      <c r="A969" s="5"/>
      <c r="B969" s="6" t="s">
        <v>89</v>
      </c>
      <c r="C969" s="5"/>
      <c r="D969" s="6" t="s">
        <v>90</v>
      </c>
      <c r="E969" s="7">
        <f>+E970+E971+E972+E973+E974+E975+E976+E977+E978+E979+E980+E981+E982</f>
        <v>213733.93</v>
      </c>
      <c r="F969" s="7">
        <f>+F970+F971+F972+F973+F974+F975+F976+F977+F978+F979+F980+F981+F982</f>
        <v>367791.74</v>
      </c>
      <c r="G969" s="7">
        <f>+G970+G971+G972+G973+G974+G975+G976+G977+G978+G979+G980+G981+G982</f>
        <v>3191979</v>
      </c>
      <c r="H969" s="7">
        <f>+H970+H971+H972+H973+H974+H975+H976+H977+H978+H979+H980+H981+H982</f>
        <v>470000</v>
      </c>
      <c r="I969" s="7">
        <f t="shared" si="60"/>
        <v>1493.4357871957907</v>
      </c>
      <c r="J969" s="7">
        <f t="shared" si="61"/>
        <v>867.87675003250479</v>
      </c>
      <c r="K969" s="7">
        <f t="shared" si="62"/>
        <v>219.89957326850259</v>
      </c>
      <c r="L969" s="7">
        <f t="shared" si="63"/>
        <v>127.78971055739316</v>
      </c>
    </row>
    <row r="970" spans="1:12" x14ac:dyDescent="0.3">
      <c r="A970" s="8"/>
      <c r="B970" s="8"/>
      <c r="C970" s="9" t="s">
        <v>565</v>
      </c>
      <c r="D970" s="9" t="s">
        <v>566</v>
      </c>
      <c r="E970" s="10">
        <v>0</v>
      </c>
      <c r="F970" s="10">
        <v>52698</v>
      </c>
      <c r="G970" s="10">
        <v>0</v>
      </c>
      <c r="H970" s="10">
        <v>0</v>
      </c>
      <c r="I970" s="10" t="str">
        <f t="shared" si="60"/>
        <v>-</v>
      </c>
      <c r="J970" s="10">
        <f t="shared" si="61"/>
        <v>0</v>
      </c>
      <c r="K970" s="10" t="str">
        <f t="shared" si="62"/>
        <v>-</v>
      </c>
      <c r="L970" s="10">
        <f t="shared" si="63"/>
        <v>0</v>
      </c>
    </row>
    <row r="971" spans="1:12" x14ac:dyDescent="0.3">
      <c r="A971" s="8"/>
      <c r="B971" s="8"/>
      <c r="C971" s="9" t="s">
        <v>569</v>
      </c>
      <c r="D971" s="9" t="s">
        <v>570</v>
      </c>
      <c r="E971" s="10">
        <v>1740</v>
      </c>
      <c r="F971" s="10">
        <v>0</v>
      </c>
      <c r="G971" s="10">
        <v>0</v>
      </c>
      <c r="H971" s="10">
        <v>0</v>
      </c>
      <c r="I971" s="10">
        <f t="shared" si="60"/>
        <v>0</v>
      </c>
      <c r="J971" s="10" t="str">
        <f t="shared" si="61"/>
        <v>-</v>
      </c>
      <c r="K971" s="10">
        <f t="shared" si="62"/>
        <v>0</v>
      </c>
      <c r="L971" s="10" t="str">
        <f t="shared" si="63"/>
        <v>-</v>
      </c>
    </row>
    <row r="972" spans="1:12" x14ac:dyDescent="0.3">
      <c r="A972" s="8"/>
      <c r="B972" s="8"/>
      <c r="C972" s="9" t="s">
        <v>571</v>
      </c>
      <c r="D972" s="9" t="s">
        <v>572</v>
      </c>
      <c r="E972" s="10">
        <v>0</v>
      </c>
      <c r="F972" s="10">
        <v>0</v>
      </c>
      <c r="G972" s="10">
        <v>1779979</v>
      </c>
      <c r="H972" s="10">
        <v>0</v>
      </c>
      <c r="I972" s="10" t="str">
        <f t="shared" si="60"/>
        <v>-</v>
      </c>
      <c r="J972" s="10" t="str">
        <f t="shared" si="61"/>
        <v>-</v>
      </c>
      <c r="K972" s="10" t="str">
        <f t="shared" si="62"/>
        <v>-</v>
      </c>
      <c r="L972" s="10" t="str">
        <f t="shared" si="63"/>
        <v>-</v>
      </c>
    </row>
    <row r="973" spans="1:12" x14ac:dyDescent="0.3">
      <c r="A973" s="8"/>
      <c r="B973" s="8"/>
      <c r="C973" s="9" t="s">
        <v>633</v>
      </c>
      <c r="D973" s="9" t="s">
        <v>634</v>
      </c>
      <c r="E973" s="10">
        <v>0</v>
      </c>
      <c r="F973" s="10">
        <v>0</v>
      </c>
      <c r="G973" s="10">
        <v>42000</v>
      </c>
      <c r="H973" s="10">
        <v>0</v>
      </c>
      <c r="I973" s="10" t="str">
        <f t="shared" si="60"/>
        <v>-</v>
      </c>
      <c r="J973" s="10" t="str">
        <f t="shared" si="61"/>
        <v>-</v>
      </c>
      <c r="K973" s="10" t="str">
        <f t="shared" si="62"/>
        <v>-</v>
      </c>
      <c r="L973" s="10" t="str">
        <f t="shared" si="63"/>
        <v>-</v>
      </c>
    </row>
    <row r="974" spans="1:12" x14ac:dyDescent="0.3">
      <c r="A974" s="8"/>
      <c r="B974" s="8"/>
      <c r="C974" s="9" t="s">
        <v>717</v>
      </c>
      <c r="D974" s="9" t="s">
        <v>718</v>
      </c>
      <c r="E974" s="10">
        <v>34202.620000000003</v>
      </c>
      <c r="F974" s="10">
        <v>65603.28</v>
      </c>
      <c r="G974" s="10">
        <v>90000</v>
      </c>
      <c r="H974" s="10">
        <v>40000</v>
      </c>
      <c r="I974" s="10">
        <f t="shared" si="60"/>
        <v>263.13773623190269</v>
      </c>
      <c r="J974" s="10">
        <f t="shared" si="61"/>
        <v>137.18826253809263</v>
      </c>
      <c r="K974" s="10">
        <f t="shared" si="62"/>
        <v>116.95010499195675</v>
      </c>
      <c r="L974" s="10">
        <f t="shared" si="63"/>
        <v>60.972561128041157</v>
      </c>
    </row>
    <row r="975" spans="1:12" x14ac:dyDescent="0.3">
      <c r="A975" s="8"/>
      <c r="B975" s="8"/>
      <c r="C975" s="9" t="s">
        <v>575</v>
      </c>
      <c r="D975" s="9" t="s">
        <v>576</v>
      </c>
      <c r="E975" s="10">
        <v>38616.730000000003</v>
      </c>
      <c r="F975" s="10">
        <v>0</v>
      </c>
      <c r="G975" s="10">
        <v>0</v>
      </c>
      <c r="H975" s="10">
        <v>0</v>
      </c>
      <c r="I975" s="10">
        <f t="shared" si="60"/>
        <v>0</v>
      </c>
      <c r="J975" s="10" t="str">
        <f t="shared" si="61"/>
        <v>-</v>
      </c>
      <c r="K975" s="10">
        <f t="shared" si="62"/>
        <v>0</v>
      </c>
      <c r="L975" s="10" t="str">
        <f t="shared" si="63"/>
        <v>-</v>
      </c>
    </row>
    <row r="976" spans="1:12" x14ac:dyDescent="0.3">
      <c r="A976" s="8"/>
      <c r="B976" s="8"/>
      <c r="C976" s="9" t="s">
        <v>581</v>
      </c>
      <c r="D976" s="9" t="s">
        <v>582</v>
      </c>
      <c r="E976" s="10">
        <v>0</v>
      </c>
      <c r="F976" s="10">
        <v>1342.96</v>
      </c>
      <c r="G976" s="10">
        <v>0</v>
      </c>
      <c r="H976" s="10">
        <v>0</v>
      </c>
      <c r="I976" s="10" t="str">
        <f t="shared" si="60"/>
        <v>-</v>
      </c>
      <c r="J976" s="10">
        <f t="shared" si="61"/>
        <v>0</v>
      </c>
      <c r="K976" s="10" t="str">
        <f t="shared" si="62"/>
        <v>-</v>
      </c>
      <c r="L976" s="10">
        <f t="shared" si="63"/>
        <v>0</v>
      </c>
    </row>
    <row r="977" spans="1:12" x14ac:dyDescent="0.3">
      <c r="A977" s="8"/>
      <c r="B977" s="8"/>
      <c r="C977" s="9" t="s">
        <v>719</v>
      </c>
      <c r="D977" s="9" t="s">
        <v>720</v>
      </c>
      <c r="E977" s="10">
        <v>69420.27</v>
      </c>
      <c r="F977" s="10">
        <v>72591.3</v>
      </c>
      <c r="G977" s="10">
        <v>0</v>
      </c>
      <c r="H977" s="10">
        <v>0</v>
      </c>
      <c r="I977" s="10">
        <f t="shared" si="60"/>
        <v>0</v>
      </c>
      <c r="J977" s="10">
        <f t="shared" si="61"/>
        <v>0</v>
      </c>
      <c r="K977" s="10">
        <f t="shared" si="62"/>
        <v>0</v>
      </c>
      <c r="L977" s="10">
        <f t="shared" si="63"/>
        <v>0</v>
      </c>
    </row>
    <row r="978" spans="1:12" x14ac:dyDescent="0.3">
      <c r="A978" s="8"/>
      <c r="B978" s="8"/>
      <c r="C978" s="9" t="s">
        <v>591</v>
      </c>
      <c r="D978" s="9" t="s">
        <v>592</v>
      </c>
      <c r="E978" s="10">
        <v>540.99</v>
      </c>
      <c r="F978" s="10">
        <v>0</v>
      </c>
      <c r="G978" s="10">
        <v>0</v>
      </c>
      <c r="H978" s="10">
        <v>0</v>
      </c>
      <c r="I978" s="10">
        <f t="shared" si="60"/>
        <v>0</v>
      </c>
      <c r="J978" s="10" t="str">
        <f t="shared" si="61"/>
        <v>-</v>
      </c>
      <c r="K978" s="10">
        <f t="shared" si="62"/>
        <v>0</v>
      </c>
      <c r="L978" s="10" t="str">
        <f t="shared" si="63"/>
        <v>-</v>
      </c>
    </row>
    <row r="979" spans="1:12" x14ac:dyDescent="0.3">
      <c r="A979" s="8"/>
      <c r="B979" s="8"/>
      <c r="C979" s="9" t="s">
        <v>653</v>
      </c>
      <c r="D979" s="9" t="s">
        <v>654</v>
      </c>
      <c r="E979" s="10">
        <v>6987.44</v>
      </c>
      <c r="F979" s="10">
        <v>0</v>
      </c>
      <c r="G979" s="10">
        <v>0</v>
      </c>
      <c r="H979" s="10">
        <v>0</v>
      </c>
      <c r="I979" s="10">
        <f t="shared" si="60"/>
        <v>0</v>
      </c>
      <c r="J979" s="10" t="str">
        <f t="shared" si="61"/>
        <v>-</v>
      </c>
      <c r="K979" s="10">
        <f t="shared" si="62"/>
        <v>0</v>
      </c>
      <c r="L979" s="10" t="str">
        <f t="shared" si="63"/>
        <v>-</v>
      </c>
    </row>
    <row r="980" spans="1:12" x14ac:dyDescent="0.3">
      <c r="A980" s="8"/>
      <c r="B980" s="8"/>
      <c r="C980" s="9" t="s">
        <v>597</v>
      </c>
      <c r="D980" s="9" t="s">
        <v>598</v>
      </c>
      <c r="E980" s="10">
        <v>0</v>
      </c>
      <c r="F980" s="10">
        <v>126825.41</v>
      </c>
      <c r="G980" s="10">
        <v>980000</v>
      </c>
      <c r="H980" s="10">
        <v>360000</v>
      </c>
      <c r="I980" s="10" t="str">
        <f t="shared" si="60"/>
        <v>-</v>
      </c>
      <c r="J980" s="10">
        <f t="shared" si="61"/>
        <v>772.71581459898289</v>
      </c>
      <c r="K980" s="10" t="str">
        <f t="shared" si="62"/>
        <v>-</v>
      </c>
      <c r="L980" s="10">
        <f t="shared" si="63"/>
        <v>283.85478903636113</v>
      </c>
    </row>
    <row r="981" spans="1:12" x14ac:dyDescent="0.3">
      <c r="A981" s="8"/>
      <c r="B981" s="8"/>
      <c r="C981" s="9" t="s">
        <v>625</v>
      </c>
      <c r="D981" s="9" t="s">
        <v>626</v>
      </c>
      <c r="E981" s="10">
        <v>0</v>
      </c>
      <c r="F981" s="10">
        <v>48730.79</v>
      </c>
      <c r="G981" s="10">
        <v>70000</v>
      </c>
      <c r="H981" s="10">
        <v>70000</v>
      </c>
      <c r="I981" s="10" t="str">
        <f t="shared" si="60"/>
        <v>-</v>
      </c>
      <c r="J981" s="10">
        <f t="shared" si="61"/>
        <v>143.64634761718412</v>
      </c>
      <c r="K981" s="10" t="str">
        <f t="shared" si="62"/>
        <v>-</v>
      </c>
      <c r="L981" s="10">
        <f t="shared" si="63"/>
        <v>143.64634761718412</v>
      </c>
    </row>
    <row r="982" spans="1:12" x14ac:dyDescent="0.3">
      <c r="A982" s="8"/>
      <c r="B982" s="8"/>
      <c r="C982" s="9" t="s">
        <v>557</v>
      </c>
      <c r="D982" s="9" t="s">
        <v>558</v>
      </c>
      <c r="E982" s="10">
        <v>62225.88</v>
      </c>
      <c r="F982" s="10">
        <v>0</v>
      </c>
      <c r="G982" s="10">
        <v>230000</v>
      </c>
      <c r="H982" s="10">
        <v>0</v>
      </c>
      <c r="I982" s="10">
        <f t="shared" si="60"/>
        <v>369.62112870079136</v>
      </c>
      <c r="J982" s="10" t="str">
        <f t="shared" si="61"/>
        <v>-</v>
      </c>
      <c r="K982" s="10">
        <f t="shared" si="62"/>
        <v>0</v>
      </c>
      <c r="L982" s="10" t="str">
        <f t="shared" si="63"/>
        <v>-</v>
      </c>
    </row>
    <row r="983" spans="1:12" x14ac:dyDescent="0.3">
      <c r="A983" s="5"/>
      <c r="B983" s="6" t="s">
        <v>250</v>
      </c>
      <c r="C983" s="5"/>
      <c r="D983" s="6" t="s">
        <v>251</v>
      </c>
      <c r="E983" s="7">
        <f>+E984</f>
        <v>16763.55</v>
      </c>
      <c r="F983" s="7">
        <f>+F984</f>
        <v>0</v>
      </c>
      <c r="G983" s="7">
        <f>+G984</f>
        <v>0</v>
      </c>
      <c r="H983" s="7">
        <f>+H984</f>
        <v>0</v>
      </c>
      <c r="I983" s="7">
        <f t="shared" si="60"/>
        <v>0</v>
      </c>
      <c r="J983" s="7" t="str">
        <f t="shared" si="61"/>
        <v>-</v>
      </c>
      <c r="K983" s="7">
        <f t="shared" si="62"/>
        <v>0</v>
      </c>
      <c r="L983" s="7" t="str">
        <f t="shared" si="63"/>
        <v>-</v>
      </c>
    </row>
    <row r="984" spans="1:12" x14ac:dyDescent="0.3">
      <c r="A984" s="8"/>
      <c r="B984" s="8"/>
      <c r="C984" s="9" t="s">
        <v>625</v>
      </c>
      <c r="D984" s="9" t="s">
        <v>626</v>
      </c>
      <c r="E984" s="10">
        <v>16763.55</v>
      </c>
      <c r="F984" s="10">
        <v>0</v>
      </c>
      <c r="G984" s="10">
        <v>0</v>
      </c>
      <c r="H984" s="10">
        <v>0</v>
      </c>
      <c r="I984" s="10">
        <f t="shared" si="60"/>
        <v>0</v>
      </c>
      <c r="J984" s="10" t="str">
        <f t="shared" si="61"/>
        <v>-</v>
      </c>
      <c r="K984" s="10">
        <f t="shared" si="62"/>
        <v>0</v>
      </c>
      <c r="L984" s="10" t="str">
        <f t="shared" si="63"/>
        <v>-</v>
      </c>
    </row>
    <row r="985" spans="1:12" x14ac:dyDescent="0.3">
      <c r="A985" s="5"/>
      <c r="B985" s="6" t="s">
        <v>539</v>
      </c>
      <c r="C985" s="5"/>
      <c r="D985" s="6" t="s">
        <v>540</v>
      </c>
      <c r="E985" s="7">
        <f>+E986+E987+E988+E989+E990+E991+E992+E993+E994+E995+E996+E997+E998+E999+E1000</f>
        <v>13364345.959999997</v>
      </c>
      <c r="F985" s="7">
        <f>+F986+F987+F988+F989+F990+F991+F992+F993+F994+F995+F996+F997+F998+F999+F1000</f>
        <v>1965085.7</v>
      </c>
      <c r="G985" s="7">
        <f>+G986+G987+G988+G989+G990+G991+G992+G993+G994+G995+G996+G997+G998+G999+G1000</f>
        <v>7244949.0599999996</v>
      </c>
      <c r="H985" s="7">
        <f>+H986+H987+H988+H989+H990+H991+H992+H993+H994+H995+H996+H997+H998+H999+H1000</f>
        <v>7499489.6600000001</v>
      </c>
      <c r="I985" s="7">
        <f t="shared" si="60"/>
        <v>54.211025976762443</v>
      </c>
      <c r="J985" s="7">
        <f t="shared" si="61"/>
        <v>368.68361822591248</v>
      </c>
      <c r="K985" s="7">
        <f t="shared" si="62"/>
        <v>56.115650421249661</v>
      </c>
      <c r="L985" s="7">
        <f t="shared" si="63"/>
        <v>381.63677339873783</v>
      </c>
    </row>
    <row r="986" spans="1:12" x14ac:dyDescent="0.3">
      <c r="A986" s="8"/>
      <c r="B986" s="8"/>
      <c r="C986" s="9" t="s">
        <v>565</v>
      </c>
      <c r="D986" s="9" t="s">
        <v>566</v>
      </c>
      <c r="E986" s="10">
        <v>21692.22</v>
      </c>
      <c r="F986" s="10">
        <v>384273.61</v>
      </c>
      <c r="G986" s="10">
        <v>100000</v>
      </c>
      <c r="H986" s="10">
        <v>270000</v>
      </c>
      <c r="I986" s="10">
        <f t="shared" si="60"/>
        <v>460.99477139730283</v>
      </c>
      <c r="J986" s="10">
        <f t="shared" si="61"/>
        <v>26.02312451276579</v>
      </c>
      <c r="K986" s="10">
        <f t="shared" si="62"/>
        <v>1244.6858827727174</v>
      </c>
      <c r="L986" s="10">
        <f t="shared" si="63"/>
        <v>70.262436184467632</v>
      </c>
    </row>
    <row r="987" spans="1:12" x14ac:dyDescent="0.3">
      <c r="A987" s="8"/>
      <c r="B987" s="8"/>
      <c r="C987" s="9" t="s">
        <v>569</v>
      </c>
      <c r="D987" s="9" t="s">
        <v>570</v>
      </c>
      <c r="E987" s="10">
        <v>6187544.7800000003</v>
      </c>
      <c r="F987" s="10">
        <v>1246761.31</v>
      </c>
      <c r="G987" s="10">
        <v>5080800</v>
      </c>
      <c r="H987" s="10">
        <v>3300000</v>
      </c>
      <c r="I987" s="10">
        <f t="shared" si="60"/>
        <v>82.113345125560443</v>
      </c>
      <c r="J987" s="10">
        <f t="shared" si="61"/>
        <v>407.51986440772691</v>
      </c>
      <c r="K987" s="10">
        <f t="shared" si="62"/>
        <v>53.332947353635149</v>
      </c>
      <c r="L987" s="10">
        <f t="shared" si="63"/>
        <v>264.68578817223641</v>
      </c>
    </row>
    <row r="988" spans="1:12" x14ac:dyDescent="0.3">
      <c r="A988" s="8"/>
      <c r="B988" s="8"/>
      <c r="C988" s="9" t="s">
        <v>677</v>
      </c>
      <c r="D988" s="9" t="s">
        <v>678</v>
      </c>
      <c r="E988" s="10">
        <v>59448.66</v>
      </c>
      <c r="F988" s="10">
        <v>31668.21</v>
      </c>
      <c r="G988" s="10">
        <v>0</v>
      </c>
      <c r="H988" s="10">
        <v>0</v>
      </c>
      <c r="I988" s="10">
        <f t="shared" si="60"/>
        <v>0</v>
      </c>
      <c r="J988" s="10">
        <f t="shared" si="61"/>
        <v>0</v>
      </c>
      <c r="K988" s="10">
        <f t="shared" si="62"/>
        <v>0</v>
      </c>
      <c r="L988" s="10">
        <f t="shared" si="63"/>
        <v>0</v>
      </c>
    </row>
    <row r="989" spans="1:12" x14ac:dyDescent="0.3">
      <c r="A989" s="8"/>
      <c r="B989" s="8"/>
      <c r="C989" s="9" t="s">
        <v>721</v>
      </c>
      <c r="D989" s="9" t="s">
        <v>722</v>
      </c>
      <c r="E989" s="10">
        <v>73148.19</v>
      </c>
      <c r="F989" s="10">
        <v>48287.89</v>
      </c>
      <c r="G989" s="10">
        <v>600000</v>
      </c>
      <c r="H989" s="10">
        <v>500000</v>
      </c>
      <c r="I989" s="10">
        <f t="shared" si="60"/>
        <v>820.25269524782493</v>
      </c>
      <c r="J989" s="10">
        <f t="shared" si="61"/>
        <v>1242.5475621320377</v>
      </c>
      <c r="K989" s="10">
        <f t="shared" si="62"/>
        <v>683.54391270652081</v>
      </c>
      <c r="L989" s="10">
        <f t="shared" si="63"/>
        <v>1035.4563017766982</v>
      </c>
    </row>
    <row r="990" spans="1:12" x14ac:dyDescent="0.3">
      <c r="A990" s="8"/>
      <c r="B990" s="8"/>
      <c r="C990" s="9" t="s">
        <v>575</v>
      </c>
      <c r="D990" s="9" t="s">
        <v>576</v>
      </c>
      <c r="E990" s="10">
        <v>61231.63</v>
      </c>
      <c r="F990" s="10">
        <v>26082.61</v>
      </c>
      <c r="G990" s="10">
        <v>30000</v>
      </c>
      <c r="H990" s="10">
        <v>30000</v>
      </c>
      <c r="I990" s="10">
        <f t="shared" si="60"/>
        <v>48.994286123038044</v>
      </c>
      <c r="J990" s="10">
        <f t="shared" si="61"/>
        <v>115.01916410972674</v>
      </c>
      <c r="K990" s="10">
        <f t="shared" si="62"/>
        <v>48.994286123038044</v>
      </c>
      <c r="L990" s="10">
        <f t="shared" si="63"/>
        <v>115.01916410972674</v>
      </c>
    </row>
    <row r="991" spans="1:12" x14ac:dyDescent="0.3">
      <c r="A991" s="8"/>
      <c r="B991" s="8"/>
      <c r="C991" s="9" t="s">
        <v>723</v>
      </c>
      <c r="D991" s="9" t="s">
        <v>724</v>
      </c>
      <c r="E991" s="10">
        <v>92931.27</v>
      </c>
      <c r="F991" s="10">
        <v>47297.760000000002</v>
      </c>
      <c r="G991" s="10">
        <v>20000</v>
      </c>
      <c r="H991" s="10">
        <v>100000</v>
      </c>
      <c r="I991" s="10">
        <f t="shared" si="60"/>
        <v>21.521281265175865</v>
      </c>
      <c r="J991" s="10">
        <f t="shared" si="61"/>
        <v>42.285300614659128</v>
      </c>
      <c r="K991" s="10">
        <f t="shared" si="62"/>
        <v>107.60640632587932</v>
      </c>
      <c r="L991" s="10">
        <f t="shared" si="63"/>
        <v>211.42650307329563</v>
      </c>
    </row>
    <row r="992" spans="1:12" x14ac:dyDescent="0.3">
      <c r="A992" s="8"/>
      <c r="B992" s="8"/>
      <c r="C992" s="9" t="s">
        <v>581</v>
      </c>
      <c r="D992" s="9" t="s">
        <v>582</v>
      </c>
      <c r="E992" s="10">
        <v>0</v>
      </c>
      <c r="F992" s="10">
        <v>2572.25</v>
      </c>
      <c r="G992" s="10">
        <v>0</v>
      </c>
      <c r="H992" s="10">
        <v>0</v>
      </c>
      <c r="I992" s="10" t="str">
        <f t="shared" si="60"/>
        <v>-</v>
      </c>
      <c r="J992" s="10">
        <f t="shared" si="61"/>
        <v>0</v>
      </c>
      <c r="K992" s="10" t="str">
        <f t="shared" si="62"/>
        <v>-</v>
      </c>
      <c r="L992" s="10">
        <f t="shared" si="63"/>
        <v>0</v>
      </c>
    </row>
    <row r="993" spans="1:12" x14ac:dyDescent="0.3">
      <c r="A993" s="8"/>
      <c r="B993" s="8"/>
      <c r="C993" s="9" t="s">
        <v>583</v>
      </c>
      <c r="D993" s="9" t="s">
        <v>584</v>
      </c>
      <c r="E993" s="10">
        <v>0</v>
      </c>
      <c r="F993" s="10">
        <v>14719.3</v>
      </c>
      <c r="G993" s="10">
        <v>0</v>
      </c>
      <c r="H993" s="10">
        <v>0</v>
      </c>
      <c r="I993" s="10" t="str">
        <f t="shared" si="60"/>
        <v>-</v>
      </c>
      <c r="J993" s="10">
        <f t="shared" si="61"/>
        <v>0</v>
      </c>
      <c r="K993" s="10" t="str">
        <f t="shared" si="62"/>
        <v>-</v>
      </c>
      <c r="L993" s="10">
        <f t="shared" si="63"/>
        <v>0</v>
      </c>
    </row>
    <row r="994" spans="1:12" x14ac:dyDescent="0.3">
      <c r="A994" s="8"/>
      <c r="B994" s="8"/>
      <c r="C994" s="9" t="s">
        <v>681</v>
      </c>
      <c r="D994" s="9" t="s">
        <v>682</v>
      </c>
      <c r="E994" s="10">
        <v>3582001.04</v>
      </c>
      <c r="F994" s="10">
        <v>111488.76</v>
      </c>
      <c r="G994" s="10">
        <v>1138940</v>
      </c>
      <c r="H994" s="10">
        <v>2659489.66</v>
      </c>
      <c r="I994" s="10">
        <f t="shared" si="60"/>
        <v>31.796194006688506</v>
      </c>
      <c r="J994" s="10">
        <f t="shared" si="61"/>
        <v>1021.5738339900812</v>
      </c>
      <c r="K994" s="10">
        <f t="shared" si="62"/>
        <v>74.245920933624305</v>
      </c>
      <c r="L994" s="10">
        <f t="shared" si="63"/>
        <v>2385.4329889398718</v>
      </c>
    </row>
    <row r="995" spans="1:12" x14ac:dyDescent="0.3">
      <c r="A995" s="8"/>
      <c r="B995" s="8"/>
      <c r="C995" s="9" t="s">
        <v>653</v>
      </c>
      <c r="D995" s="9" t="s">
        <v>654</v>
      </c>
      <c r="E995" s="10">
        <v>21629.360000000001</v>
      </c>
      <c r="F995" s="10">
        <v>51934</v>
      </c>
      <c r="G995" s="10">
        <v>234000</v>
      </c>
      <c r="H995" s="10">
        <v>100000</v>
      </c>
      <c r="I995" s="10">
        <f t="shared" si="60"/>
        <v>1081.8628013034133</v>
      </c>
      <c r="J995" s="10">
        <f t="shared" si="61"/>
        <v>450.57187969345705</v>
      </c>
      <c r="K995" s="10">
        <f t="shared" si="62"/>
        <v>462.33453047154416</v>
      </c>
      <c r="L995" s="10">
        <f t="shared" si="63"/>
        <v>192.55208533908421</v>
      </c>
    </row>
    <row r="996" spans="1:12" x14ac:dyDescent="0.3">
      <c r="A996" s="8"/>
      <c r="B996" s="8"/>
      <c r="C996" s="9" t="s">
        <v>725</v>
      </c>
      <c r="D996" s="9" t="s">
        <v>726</v>
      </c>
      <c r="E996" s="10">
        <v>240118.7</v>
      </c>
      <c r="F996" s="10">
        <v>0</v>
      </c>
      <c r="G996" s="10">
        <v>0</v>
      </c>
      <c r="H996" s="10">
        <v>0</v>
      </c>
      <c r="I996" s="10">
        <f t="shared" si="60"/>
        <v>0</v>
      </c>
      <c r="J996" s="10" t="str">
        <f t="shared" si="61"/>
        <v>-</v>
      </c>
      <c r="K996" s="10">
        <f t="shared" si="62"/>
        <v>0</v>
      </c>
      <c r="L996" s="10" t="str">
        <f t="shared" si="63"/>
        <v>-</v>
      </c>
    </row>
    <row r="997" spans="1:12" x14ac:dyDescent="0.3">
      <c r="A997" s="8"/>
      <c r="B997" s="8"/>
      <c r="C997" s="9" t="s">
        <v>597</v>
      </c>
      <c r="D997" s="9" t="s">
        <v>598</v>
      </c>
      <c r="E997" s="10">
        <v>0</v>
      </c>
      <c r="F997" s="10">
        <v>0</v>
      </c>
      <c r="G997" s="10">
        <v>20000</v>
      </c>
      <c r="H997" s="10">
        <v>40000</v>
      </c>
      <c r="I997" s="10" t="str">
        <f t="shared" si="60"/>
        <v>-</v>
      </c>
      <c r="J997" s="10" t="str">
        <f t="shared" si="61"/>
        <v>-</v>
      </c>
      <c r="K997" s="10" t="str">
        <f t="shared" si="62"/>
        <v>-</v>
      </c>
      <c r="L997" s="10" t="str">
        <f t="shared" si="63"/>
        <v>-</v>
      </c>
    </row>
    <row r="998" spans="1:12" x14ac:dyDescent="0.3">
      <c r="A998" s="8"/>
      <c r="B998" s="8"/>
      <c r="C998" s="9" t="s">
        <v>603</v>
      </c>
      <c r="D998" s="9" t="s">
        <v>604</v>
      </c>
      <c r="E998" s="10">
        <v>2976515.03</v>
      </c>
      <c r="F998" s="10">
        <v>0</v>
      </c>
      <c r="G998" s="10">
        <v>0</v>
      </c>
      <c r="H998" s="10">
        <v>0</v>
      </c>
      <c r="I998" s="10">
        <f t="shared" si="60"/>
        <v>0</v>
      </c>
      <c r="J998" s="10" t="str">
        <f t="shared" si="61"/>
        <v>-</v>
      </c>
      <c r="K998" s="10">
        <f t="shared" si="62"/>
        <v>0</v>
      </c>
      <c r="L998" s="10" t="str">
        <f t="shared" si="63"/>
        <v>-</v>
      </c>
    </row>
    <row r="999" spans="1:12" x14ac:dyDescent="0.3">
      <c r="A999" s="8"/>
      <c r="B999" s="8"/>
      <c r="C999" s="9" t="s">
        <v>683</v>
      </c>
      <c r="D999" s="9" t="s">
        <v>684</v>
      </c>
      <c r="E999" s="10">
        <v>0</v>
      </c>
      <c r="F999" s="10">
        <v>0</v>
      </c>
      <c r="G999" s="10">
        <v>21209.06</v>
      </c>
      <c r="H999" s="10">
        <v>500000</v>
      </c>
      <c r="I999" s="10" t="str">
        <f t="shared" si="60"/>
        <v>-</v>
      </c>
      <c r="J999" s="10" t="str">
        <f t="shared" si="61"/>
        <v>-</v>
      </c>
      <c r="K999" s="10" t="str">
        <f t="shared" si="62"/>
        <v>-</v>
      </c>
      <c r="L999" s="10" t="str">
        <f t="shared" si="63"/>
        <v>-</v>
      </c>
    </row>
    <row r="1000" spans="1:12" x14ac:dyDescent="0.3">
      <c r="A1000" s="8"/>
      <c r="B1000" s="8"/>
      <c r="C1000" s="9" t="s">
        <v>629</v>
      </c>
      <c r="D1000" s="9" t="s">
        <v>630</v>
      </c>
      <c r="E1000" s="10">
        <v>48085.08</v>
      </c>
      <c r="F1000" s="10">
        <v>0</v>
      </c>
      <c r="G1000" s="10">
        <v>0</v>
      </c>
      <c r="H1000" s="10">
        <v>0</v>
      </c>
      <c r="I1000" s="10">
        <f t="shared" si="60"/>
        <v>0</v>
      </c>
      <c r="J1000" s="10" t="str">
        <f t="shared" si="61"/>
        <v>-</v>
      </c>
      <c r="K1000" s="10">
        <f t="shared" si="62"/>
        <v>0</v>
      </c>
      <c r="L1000" s="10" t="str">
        <f t="shared" si="63"/>
        <v>-</v>
      </c>
    </row>
    <row r="1001" spans="1:12" x14ac:dyDescent="0.3">
      <c r="A1001" s="5"/>
      <c r="B1001" s="6" t="s">
        <v>252</v>
      </c>
      <c r="C1001" s="5"/>
      <c r="D1001" s="6" t="s">
        <v>253</v>
      </c>
      <c r="E1001" s="7">
        <f>+E1002+E1003+E1004+E1005+E1006+E1007+E1008+E1009+E1010+E1011+E1012+E1013+E1014+E1015+E1016+E1017+E1018+E1019+E1020+E1021+E1022+E1023+E1024+E1025+E1026+E1027+E1028+E1029+E1030+E1031+E1032</f>
        <v>4215849.59</v>
      </c>
      <c r="F1001" s="7">
        <f>+F1002+F1003+F1004+F1005+F1006+F1007+F1008+F1009+F1010+F1011+F1012+F1013+F1014+F1015+F1016+F1017+F1018+F1019+F1020+F1021+F1022+F1023+F1024+F1025+F1026+F1027+F1028+F1029+F1030+F1031+F1032</f>
        <v>2306054.7399999998</v>
      </c>
      <c r="G1001" s="7">
        <f>+G1002+G1003+G1004+G1005+G1006+G1007+G1008+G1009+G1010+G1011+G1012+G1013+G1014+G1015+G1016+G1017+G1018+G1019+G1020+G1021+G1022+G1023+G1024+G1025+G1026+G1027+G1028+G1029+G1030+G1031+G1032</f>
        <v>14587327</v>
      </c>
      <c r="H1001" s="7">
        <f>+H1002+H1003+H1004+H1005+H1006+H1007+H1008+H1009+H1010+H1011+H1012+H1013+H1014+H1015+H1016+H1017+H1018+H1019+H1020+H1021+H1022+H1023+H1024+H1025+H1026+H1027+H1028+H1029+H1030+H1031+H1032</f>
        <v>21848881</v>
      </c>
      <c r="I1001" s="7">
        <f t="shared" si="60"/>
        <v>346.01156157470979</v>
      </c>
      <c r="J1001" s="7">
        <f t="shared" si="61"/>
        <v>632.5663804494078</v>
      </c>
      <c r="K1001" s="7">
        <f t="shared" si="62"/>
        <v>518.25570465857163</v>
      </c>
      <c r="L1001" s="7">
        <f t="shared" si="63"/>
        <v>947.45717094295878</v>
      </c>
    </row>
    <row r="1002" spans="1:12" x14ac:dyDescent="0.3">
      <c r="A1002" s="8"/>
      <c r="B1002" s="8"/>
      <c r="C1002" s="9" t="s">
        <v>727</v>
      </c>
      <c r="D1002" s="9" t="s">
        <v>728</v>
      </c>
      <c r="E1002" s="10">
        <v>11170.66</v>
      </c>
      <c r="F1002" s="10">
        <v>247280.94</v>
      </c>
      <c r="G1002" s="10">
        <v>3995000</v>
      </c>
      <c r="H1002" s="10">
        <v>3445155</v>
      </c>
      <c r="I1002" s="10">
        <f t="shared" si="60"/>
        <v>35763.330009148965</v>
      </c>
      <c r="J1002" s="10">
        <f t="shared" si="61"/>
        <v>1615.5713416488954</v>
      </c>
      <c r="K1002" s="10">
        <f t="shared" si="62"/>
        <v>30841.105180893523</v>
      </c>
      <c r="L1002" s="10">
        <f t="shared" si="63"/>
        <v>1393.2149400596745</v>
      </c>
    </row>
    <row r="1003" spans="1:12" x14ac:dyDescent="0.3">
      <c r="A1003" s="8"/>
      <c r="B1003" s="8"/>
      <c r="C1003" s="9" t="s">
        <v>729</v>
      </c>
      <c r="D1003" s="9" t="s">
        <v>730</v>
      </c>
      <c r="E1003" s="10">
        <v>2010.03</v>
      </c>
      <c r="F1003" s="10">
        <v>454489.97</v>
      </c>
      <c r="G1003" s="10">
        <v>0</v>
      </c>
      <c r="H1003" s="10">
        <v>0</v>
      </c>
      <c r="I1003" s="10">
        <f t="shared" si="60"/>
        <v>0</v>
      </c>
      <c r="J1003" s="10">
        <f t="shared" si="61"/>
        <v>0</v>
      </c>
      <c r="K1003" s="10">
        <f t="shared" si="62"/>
        <v>0</v>
      </c>
      <c r="L1003" s="10">
        <f t="shared" si="63"/>
        <v>0</v>
      </c>
    </row>
    <row r="1004" spans="1:12" x14ac:dyDescent="0.3">
      <c r="A1004" s="8"/>
      <c r="B1004" s="8"/>
      <c r="C1004" s="9" t="s">
        <v>731</v>
      </c>
      <c r="D1004" s="9" t="s">
        <v>732</v>
      </c>
      <c r="E1004" s="10">
        <v>131665.48000000001</v>
      </c>
      <c r="F1004" s="10">
        <v>194251.07</v>
      </c>
      <c r="G1004" s="10">
        <v>0</v>
      </c>
      <c r="H1004" s="10">
        <v>0</v>
      </c>
      <c r="I1004" s="10">
        <f t="shared" si="60"/>
        <v>0</v>
      </c>
      <c r="J1004" s="10">
        <f t="shared" si="61"/>
        <v>0</v>
      </c>
      <c r="K1004" s="10">
        <f t="shared" si="62"/>
        <v>0</v>
      </c>
      <c r="L1004" s="10">
        <f t="shared" si="63"/>
        <v>0</v>
      </c>
    </row>
    <row r="1005" spans="1:12" x14ac:dyDescent="0.3">
      <c r="A1005" s="8"/>
      <c r="B1005" s="8"/>
      <c r="C1005" s="9" t="s">
        <v>733</v>
      </c>
      <c r="D1005" s="9" t="s">
        <v>734</v>
      </c>
      <c r="E1005" s="10">
        <v>105369.21</v>
      </c>
      <c r="F1005" s="10">
        <v>167493.82999999999</v>
      </c>
      <c r="G1005" s="10">
        <v>0</v>
      </c>
      <c r="H1005" s="10">
        <v>0</v>
      </c>
      <c r="I1005" s="10">
        <f t="shared" si="60"/>
        <v>0</v>
      </c>
      <c r="J1005" s="10">
        <f t="shared" si="61"/>
        <v>0</v>
      </c>
      <c r="K1005" s="10">
        <f t="shared" si="62"/>
        <v>0</v>
      </c>
      <c r="L1005" s="10">
        <f t="shared" si="63"/>
        <v>0</v>
      </c>
    </row>
    <row r="1006" spans="1:12" x14ac:dyDescent="0.3">
      <c r="A1006" s="8"/>
      <c r="B1006" s="8"/>
      <c r="C1006" s="9" t="s">
        <v>735</v>
      </c>
      <c r="D1006" s="9" t="s">
        <v>736</v>
      </c>
      <c r="E1006" s="10">
        <v>175004.22</v>
      </c>
      <c r="F1006" s="10">
        <v>12419.78</v>
      </c>
      <c r="G1006" s="10">
        <v>0</v>
      </c>
      <c r="H1006" s="10">
        <v>0</v>
      </c>
      <c r="I1006" s="10">
        <f t="shared" si="60"/>
        <v>0</v>
      </c>
      <c r="J1006" s="10">
        <f t="shared" si="61"/>
        <v>0</v>
      </c>
      <c r="K1006" s="10">
        <f t="shared" si="62"/>
        <v>0</v>
      </c>
      <c r="L1006" s="10">
        <f t="shared" si="63"/>
        <v>0</v>
      </c>
    </row>
    <row r="1007" spans="1:12" x14ac:dyDescent="0.3">
      <c r="A1007" s="8"/>
      <c r="B1007" s="8"/>
      <c r="C1007" s="9" t="s">
        <v>705</v>
      </c>
      <c r="D1007" s="9" t="s">
        <v>706</v>
      </c>
      <c r="E1007" s="10">
        <v>0</v>
      </c>
      <c r="F1007" s="10">
        <v>33128.129999999997</v>
      </c>
      <c r="G1007" s="10">
        <v>0</v>
      </c>
      <c r="H1007" s="10">
        <v>0</v>
      </c>
      <c r="I1007" s="10" t="str">
        <f t="shared" si="60"/>
        <v>-</v>
      </c>
      <c r="J1007" s="10">
        <f t="shared" si="61"/>
        <v>0</v>
      </c>
      <c r="K1007" s="10" t="str">
        <f t="shared" si="62"/>
        <v>-</v>
      </c>
      <c r="L1007" s="10">
        <f t="shared" si="63"/>
        <v>0</v>
      </c>
    </row>
    <row r="1008" spans="1:12" x14ac:dyDescent="0.3">
      <c r="A1008" s="8"/>
      <c r="B1008" s="8"/>
      <c r="C1008" s="9" t="s">
        <v>565</v>
      </c>
      <c r="D1008" s="9" t="s">
        <v>566</v>
      </c>
      <c r="E1008" s="10">
        <v>559090.15</v>
      </c>
      <c r="F1008" s="10">
        <v>35010.28</v>
      </c>
      <c r="G1008" s="10">
        <v>1123000</v>
      </c>
      <c r="H1008" s="10">
        <v>1219450</v>
      </c>
      <c r="I1008" s="10">
        <f t="shared" si="60"/>
        <v>200.86206133304262</v>
      </c>
      <c r="J1008" s="10">
        <f t="shared" si="61"/>
        <v>3207.6293020221492</v>
      </c>
      <c r="K1008" s="10">
        <f t="shared" si="62"/>
        <v>218.11330426765701</v>
      </c>
      <c r="L1008" s="10">
        <f t="shared" si="63"/>
        <v>3483.1198150943096</v>
      </c>
    </row>
    <row r="1009" spans="1:12" x14ac:dyDescent="0.3">
      <c r="A1009" s="8"/>
      <c r="B1009" s="8"/>
      <c r="C1009" s="9" t="s">
        <v>737</v>
      </c>
      <c r="D1009" s="9" t="s">
        <v>738</v>
      </c>
      <c r="E1009" s="10">
        <v>65130.45</v>
      </c>
      <c r="F1009" s="10">
        <v>0</v>
      </c>
      <c r="G1009" s="10">
        <v>250000</v>
      </c>
      <c r="H1009" s="10">
        <v>250000</v>
      </c>
      <c r="I1009" s="10">
        <f t="shared" si="60"/>
        <v>383.84503715236116</v>
      </c>
      <c r="J1009" s="10" t="str">
        <f t="shared" si="61"/>
        <v>-</v>
      </c>
      <c r="K1009" s="10">
        <f t="shared" si="62"/>
        <v>383.84503715236116</v>
      </c>
      <c r="L1009" s="10" t="str">
        <f t="shared" si="63"/>
        <v>-</v>
      </c>
    </row>
    <row r="1010" spans="1:12" x14ac:dyDescent="0.3">
      <c r="A1010" s="8"/>
      <c r="B1010" s="8"/>
      <c r="C1010" s="9" t="s">
        <v>569</v>
      </c>
      <c r="D1010" s="9" t="s">
        <v>570</v>
      </c>
      <c r="E1010" s="10">
        <v>0</v>
      </c>
      <c r="F1010" s="10">
        <v>299373.92</v>
      </c>
      <c r="G1010" s="10">
        <v>0</v>
      </c>
      <c r="H1010" s="10">
        <v>0</v>
      </c>
      <c r="I1010" s="10" t="str">
        <f t="shared" si="60"/>
        <v>-</v>
      </c>
      <c r="J1010" s="10">
        <f t="shared" si="61"/>
        <v>0</v>
      </c>
      <c r="K1010" s="10" t="str">
        <f t="shared" si="62"/>
        <v>-</v>
      </c>
      <c r="L1010" s="10">
        <f t="shared" si="63"/>
        <v>0</v>
      </c>
    </row>
    <row r="1011" spans="1:12" x14ac:dyDescent="0.3">
      <c r="A1011" s="8"/>
      <c r="B1011" s="8"/>
      <c r="C1011" s="9" t="s">
        <v>739</v>
      </c>
      <c r="D1011" s="9" t="s">
        <v>740</v>
      </c>
      <c r="E1011" s="10">
        <v>0</v>
      </c>
      <c r="F1011" s="10">
        <v>0</v>
      </c>
      <c r="G1011" s="10">
        <v>1000000</v>
      </c>
      <c r="H1011" s="10">
        <v>1000000</v>
      </c>
      <c r="I1011" s="10" t="str">
        <f t="shared" si="60"/>
        <v>-</v>
      </c>
      <c r="J1011" s="10" t="str">
        <f t="shared" si="61"/>
        <v>-</v>
      </c>
      <c r="K1011" s="10" t="str">
        <f t="shared" si="62"/>
        <v>-</v>
      </c>
      <c r="L1011" s="10" t="str">
        <f t="shared" si="63"/>
        <v>-</v>
      </c>
    </row>
    <row r="1012" spans="1:12" x14ac:dyDescent="0.3">
      <c r="A1012" s="8"/>
      <c r="B1012" s="8"/>
      <c r="C1012" s="9" t="s">
        <v>677</v>
      </c>
      <c r="D1012" s="9" t="s">
        <v>678</v>
      </c>
      <c r="E1012" s="10">
        <v>18416.34</v>
      </c>
      <c r="F1012" s="10">
        <v>134860.23000000001</v>
      </c>
      <c r="G1012" s="10">
        <v>545000</v>
      </c>
      <c r="H1012" s="10">
        <v>600000</v>
      </c>
      <c r="I1012" s="10">
        <f t="shared" si="60"/>
        <v>2959.328509356365</v>
      </c>
      <c r="J1012" s="10">
        <f t="shared" si="61"/>
        <v>404.12210478952903</v>
      </c>
      <c r="K1012" s="10">
        <f t="shared" si="62"/>
        <v>3257.9763405758149</v>
      </c>
      <c r="L1012" s="10">
        <f t="shared" si="63"/>
        <v>444.90506949305956</v>
      </c>
    </row>
    <row r="1013" spans="1:12" x14ac:dyDescent="0.3">
      <c r="A1013" s="8"/>
      <c r="B1013" s="8"/>
      <c r="C1013" s="9" t="s">
        <v>571</v>
      </c>
      <c r="D1013" s="9" t="s">
        <v>572</v>
      </c>
      <c r="E1013" s="10">
        <v>0</v>
      </c>
      <c r="F1013" s="10">
        <v>0</v>
      </c>
      <c r="G1013" s="10">
        <v>56421</v>
      </c>
      <c r="H1013" s="10">
        <v>0</v>
      </c>
      <c r="I1013" s="10" t="str">
        <f t="shared" si="60"/>
        <v>-</v>
      </c>
      <c r="J1013" s="10" t="str">
        <f t="shared" si="61"/>
        <v>-</v>
      </c>
      <c r="K1013" s="10" t="str">
        <f t="shared" si="62"/>
        <v>-</v>
      </c>
      <c r="L1013" s="10" t="str">
        <f t="shared" si="63"/>
        <v>-</v>
      </c>
    </row>
    <row r="1014" spans="1:12" x14ac:dyDescent="0.3">
      <c r="A1014" s="8"/>
      <c r="B1014" s="8"/>
      <c r="C1014" s="9" t="s">
        <v>635</v>
      </c>
      <c r="D1014" s="9" t="s">
        <v>636</v>
      </c>
      <c r="E1014" s="10">
        <v>19144.71</v>
      </c>
      <c r="F1014" s="10">
        <v>16122.25</v>
      </c>
      <c r="G1014" s="10">
        <v>25146</v>
      </c>
      <c r="H1014" s="10">
        <v>25146</v>
      </c>
      <c r="I1014" s="10">
        <f t="shared" si="60"/>
        <v>131.34698828031347</v>
      </c>
      <c r="J1014" s="10">
        <f t="shared" si="61"/>
        <v>155.9707857153933</v>
      </c>
      <c r="K1014" s="10">
        <f t="shared" si="62"/>
        <v>131.34698828031347</v>
      </c>
      <c r="L1014" s="10">
        <f t="shared" si="63"/>
        <v>155.9707857153933</v>
      </c>
    </row>
    <row r="1015" spans="1:12" x14ac:dyDescent="0.3">
      <c r="A1015" s="8"/>
      <c r="B1015" s="8"/>
      <c r="C1015" s="9" t="s">
        <v>717</v>
      </c>
      <c r="D1015" s="9" t="s">
        <v>718</v>
      </c>
      <c r="E1015" s="10">
        <v>149826.76999999999</v>
      </c>
      <c r="F1015" s="10">
        <v>8833.91</v>
      </c>
      <c r="G1015" s="10">
        <v>60000</v>
      </c>
      <c r="H1015" s="10">
        <v>60000</v>
      </c>
      <c r="I1015" s="10">
        <f t="shared" si="60"/>
        <v>40.046248077029226</v>
      </c>
      <c r="J1015" s="10">
        <f t="shared" si="61"/>
        <v>679.20094273090854</v>
      </c>
      <c r="K1015" s="10">
        <f t="shared" si="62"/>
        <v>40.046248077029226</v>
      </c>
      <c r="L1015" s="10">
        <f t="shared" si="63"/>
        <v>679.20094273090854</v>
      </c>
    </row>
    <row r="1016" spans="1:12" x14ac:dyDescent="0.3">
      <c r="A1016" s="8"/>
      <c r="B1016" s="8"/>
      <c r="C1016" s="9" t="s">
        <v>573</v>
      </c>
      <c r="D1016" s="9" t="s">
        <v>574</v>
      </c>
      <c r="E1016" s="10">
        <v>174593.09</v>
      </c>
      <c r="F1016" s="10">
        <v>0</v>
      </c>
      <c r="G1016" s="10">
        <v>0</v>
      </c>
      <c r="H1016" s="10">
        <v>0</v>
      </c>
      <c r="I1016" s="10">
        <f t="shared" si="60"/>
        <v>0</v>
      </c>
      <c r="J1016" s="10" t="str">
        <f t="shared" si="61"/>
        <v>-</v>
      </c>
      <c r="K1016" s="10">
        <f t="shared" si="62"/>
        <v>0</v>
      </c>
      <c r="L1016" s="10" t="str">
        <f t="shared" si="63"/>
        <v>-</v>
      </c>
    </row>
    <row r="1017" spans="1:12" x14ac:dyDescent="0.3">
      <c r="A1017" s="8"/>
      <c r="B1017" s="8"/>
      <c r="C1017" s="9" t="s">
        <v>741</v>
      </c>
      <c r="D1017" s="9" t="s">
        <v>742</v>
      </c>
      <c r="E1017" s="10">
        <v>0</v>
      </c>
      <c r="F1017" s="10">
        <v>0</v>
      </c>
      <c r="G1017" s="10">
        <v>32000</v>
      </c>
      <c r="H1017" s="10">
        <v>1887120</v>
      </c>
      <c r="I1017" s="10" t="str">
        <f t="shared" si="60"/>
        <v>-</v>
      </c>
      <c r="J1017" s="10" t="str">
        <f t="shared" si="61"/>
        <v>-</v>
      </c>
      <c r="K1017" s="10" t="str">
        <f t="shared" si="62"/>
        <v>-</v>
      </c>
      <c r="L1017" s="10" t="str">
        <f t="shared" si="63"/>
        <v>-</v>
      </c>
    </row>
    <row r="1018" spans="1:12" x14ac:dyDescent="0.3">
      <c r="A1018" s="8"/>
      <c r="B1018" s="8"/>
      <c r="C1018" s="9" t="s">
        <v>743</v>
      </c>
      <c r="D1018" s="9" t="s">
        <v>744</v>
      </c>
      <c r="E1018" s="10">
        <v>0</v>
      </c>
      <c r="F1018" s="10">
        <v>0</v>
      </c>
      <c r="G1018" s="10">
        <v>50000</v>
      </c>
      <c r="H1018" s="10">
        <v>0</v>
      </c>
      <c r="I1018" s="10" t="str">
        <f t="shared" si="60"/>
        <v>-</v>
      </c>
      <c r="J1018" s="10" t="str">
        <f t="shared" si="61"/>
        <v>-</v>
      </c>
      <c r="K1018" s="10" t="str">
        <f t="shared" si="62"/>
        <v>-</v>
      </c>
      <c r="L1018" s="10" t="str">
        <f t="shared" si="63"/>
        <v>-</v>
      </c>
    </row>
    <row r="1019" spans="1:12" x14ac:dyDescent="0.3">
      <c r="A1019" s="8"/>
      <c r="B1019" s="8"/>
      <c r="C1019" s="9" t="s">
        <v>581</v>
      </c>
      <c r="D1019" s="9" t="s">
        <v>582</v>
      </c>
      <c r="E1019" s="10">
        <v>33868.870000000003</v>
      </c>
      <c r="F1019" s="10">
        <v>64466.95</v>
      </c>
      <c r="G1019" s="10">
        <v>405000</v>
      </c>
      <c r="H1019" s="10">
        <v>205000</v>
      </c>
      <c r="I1019" s="10">
        <f t="shared" si="60"/>
        <v>1195.7883448724447</v>
      </c>
      <c r="J1019" s="10">
        <f t="shared" si="61"/>
        <v>628.22888317191985</v>
      </c>
      <c r="K1019" s="10">
        <f t="shared" si="62"/>
        <v>605.27558197247208</v>
      </c>
      <c r="L1019" s="10">
        <f t="shared" si="63"/>
        <v>317.9923976549224</v>
      </c>
    </row>
    <row r="1020" spans="1:12" x14ac:dyDescent="0.3">
      <c r="A1020" s="8"/>
      <c r="B1020" s="8"/>
      <c r="C1020" s="9" t="s">
        <v>583</v>
      </c>
      <c r="D1020" s="9" t="s">
        <v>584</v>
      </c>
      <c r="E1020" s="10">
        <v>16752.39</v>
      </c>
      <c r="F1020" s="10">
        <v>0</v>
      </c>
      <c r="G1020" s="10">
        <v>215850</v>
      </c>
      <c r="H1020" s="10">
        <v>16000</v>
      </c>
      <c r="I1020" s="10">
        <f t="shared" si="60"/>
        <v>1288.4728686473989</v>
      </c>
      <c r="J1020" s="10" t="str">
        <f t="shared" si="61"/>
        <v>-</v>
      </c>
      <c r="K1020" s="10">
        <f t="shared" si="62"/>
        <v>95.508760242568385</v>
      </c>
      <c r="L1020" s="10" t="str">
        <f t="shared" si="63"/>
        <v>-</v>
      </c>
    </row>
    <row r="1021" spans="1:12" x14ac:dyDescent="0.3">
      <c r="A1021" s="8"/>
      <c r="B1021" s="8"/>
      <c r="C1021" s="9" t="s">
        <v>707</v>
      </c>
      <c r="D1021" s="9" t="s">
        <v>708</v>
      </c>
      <c r="E1021" s="10">
        <v>0</v>
      </c>
      <c r="F1021" s="10">
        <v>0</v>
      </c>
      <c r="G1021" s="10">
        <v>120000</v>
      </c>
      <c r="H1021" s="10">
        <v>100000</v>
      </c>
      <c r="I1021" s="10" t="str">
        <f t="shared" si="60"/>
        <v>-</v>
      </c>
      <c r="J1021" s="10" t="str">
        <f t="shared" si="61"/>
        <v>-</v>
      </c>
      <c r="K1021" s="10" t="str">
        <f t="shared" si="62"/>
        <v>-</v>
      </c>
      <c r="L1021" s="10" t="str">
        <f t="shared" si="63"/>
        <v>-</v>
      </c>
    </row>
    <row r="1022" spans="1:12" x14ac:dyDescent="0.3">
      <c r="A1022" s="8"/>
      <c r="B1022" s="8"/>
      <c r="C1022" s="9" t="s">
        <v>585</v>
      </c>
      <c r="D1022" s="9" t="s">
        <v>586</v>
      </c>
      <c r="E1022" s="10">
        <v>1890066.02</v>
      </c>
      <c r="F1022" s="10">
        <v>210433.43</v>
      </c>
      <c r="G1022" s="10">
        <v>3663500</v>
      </c>
      <c r="H1022" s="10">
        <v>2650000</v>
      </c>
      <c r="I1022" s="10">
        <f t="shared" si="60"/>
        <v>193.82920814586149</v>
      </c>
      <c r="J1022" s="10">
        <f t="shared" si="61"/>
        <v>1740.9306116428365</v>
      </c>
      <c r="K1022" s="10">
        <f t="shared" si="62"/>
        <v>140.20674261949856</v>
      </c>
      <c r="L1022" s="10">
        <f t="shared" si="63"/>
        <v>1259.3056150821662</v>
      </c>
    </row>
    <row r="1023" spans="1:12" x14ac:dyDescent="0.3">
      <c r="A1023" s="8"/>
      <c r="B1023" s="8"/>
      <c r="C1023" s="9" t="s">
        <v>591</v>
      </c>
      <c r="D1023" s="9" t="s">
        <v>592</v>
      </c>
      <c r="E1023" s="10">
        <v>499090.45</v>
      </c>
      <c r="F1023" s="10">
        <v>7665.92</v>
      </c>
      <c r="G1023" s="10">
        <v>46000</v>
      </c>
      <c r="H1023" s="10">
        <v>19000</v>
      </c>
      <c r="I1023" s="10">
        <f t="shared" si="60"/>
        <v>9.2167662194297648</v>
      </c>
      <c r="J1023" s="10">
        <f t="shared" si="61"/>
        <v>600.05844047420271</v>
      </c>
      <c r="K1023" s="10">
        <f t="shared" si="62"/>
        <v>3.8069251775905548</v>
      </c>
      <c r="L1023" s="10">
        <f t="shared" si="63"/>
        <v>247.85022541325765</v>
      </c>
    </row>
    <row r="1024" spans="1:12" x14ac:dyDescent="0.3">
      <c r="A1024" s="8"/>
      <c r="B1024" s="8"/>
      <c r="C1024" s="9" t="s">
        <v>745</v>
      </c>
      <c r="D1024" s="9" t="s">
        <v>746</v>
      </c>
      <c r="E1024" s="10">
        <v>105613.83</v>
      </c>
      <c r="F1024" s="10">
        <v>0</v>
      </c>
      <c r="G1024" s="10">
        <v>260000</v>
      </c>
      <c r="H1024" s="10">
        <v>1500000</v>
      </c>
      <c r="I1024" s="10">
        <f t="shared" si="60"/>
        <v>246.17988004033182</v>
      </c>
      <c r="J1024" s="10" t="str">
        <f t="shared" si="61"/>
        <v>-</v>
      </c>
      <c r="K1024" s="10">
        <f t="shared" si="62"/>
        <v>1420.2685386942221</v>
      </c>
      <c r="L1024" s="10" t="str">
        <f t="shared" si="63"/>
        <v>-</v>
      </c>
    </row>
    <row r="1025" spans="1:12" x14ac:dyDescent="0.3">
      <c r="A1025" s="8"/>
      <c r="B1025" s="8"/>
      <c r="C1025" s="9" t="s">
        <v>653</v>
      </c>
      <c r="D1025" s="9" t="s">
        <v>654</v>
      </c>
      <c r="E1025" s="10">
        <v>15047.31</v>
      </c>
      <c r="F1025" s="10">
        <v>82068.33</v>
      </c>
      <c r="G1025" s="10">
        <v>20000</v>
      </c>
      <c r="H1025" s="10">
        <v>54000</v>
      </c>
      <c r="I1025" s="10">
        <f t="shared" si="60"/>
        <v>132.91412219193995</v>
      </c>
      <c r="J1025" s="10">
        <f t="shared" si="61"/>
        <v>24.369936612576375</v>
      </c>
      <c r="K1025" s="10">
        <f t="shared" si="62"/>
        <v>358.86812991823791</v>
      </c>
      <c r="L1025" s="10">
        <f t="shared" si="63"/>
        <v>65.798828853956209</v>
      </c>
    </row>
    <row r="1026" spans="1:12" x14ac:dyDescent="0.3">
      <c r="A1026" s="8"/>
      <c r="B1026" s="8"/>
      <c r="C1026" s="9" t="s">
        <v>747</v>
      </c>
      <c r="D1026" s="9" t="s">
        <v>748</v>
      </c>
      <c r="E1026" s="10">
        <v>0</v>
      </c>
      <c r="F1026" s="10">
        <v>42109.06</v>
      </c>
      <c r="G1026" s="10">
        <v>0</v>
      </c>
      <c r="H1026" s="10">
        <v>0</v>
      </c>
      <c r="I1026" s="10" t="str">
        <f t="shared" si="60"/>
        <v>-</v>
      </c>
      <c r="J1026" s="10">
        <f t="shared" si="61"/>
        <v>0</v>
      </c>
      <c r="K1026" s="10" t="str">
        <f t="shared" si="62"/>
        <v>-</v>
      </c>
      <c r="L1026" s="10">
        <f t="shared" si="63"/>
        <v>0</v>
      </c>
    </row>
    <row r="1027" spans="1:12" x14ac:dyDescent="0.3">
      <c r="A1027" s="8"/>
      <c r="B1027" s="8"/>
      <c r="C1027" s="9" t="s">
        <v>725</v>
      </c>
      <c r="D1027" s="9" t="s">
        <v>726</v>
      </c>
      <c r="E1027" s="10">
        <v>0</v>
      </c>
      <c r="F1027" s="10">
        <v>0</v>
      </c>
      <c r="G1027" s="10">
        <v>100000</v>
      </c>
      <c r="H1027" s="10">
        <v>500000</v>
      </c>
      <c r="I1027" s="10" t="str">
        <f t="shared" ref="I1027:I1090" si="64">IF(E1027&lt;&gt;0,G1027/E1027*100,"-")</f>
        <v>-</v>
      </c>
      <c r="J1027" s="10" t="str">
        <f t="shared" ref="J1027:J1090" si="65">IF(F1027&lt;&gt;0,G1027/F1027*100,"-")</f>
        <v>-</v>
      </c>
      <c r="K1027" s="10" t="str">
        <f t="shared" ref="K1027:K1090" si="66">IF(E1027&lt;&gt;0,H1027/E1027*100,"-")</f>
        <v>-</v>
      </c>
      <c r="L1027" s="10" t="str">
        <f t="shared" ref="L1027:L1090" si="67">IF(F1027&lt;&gt;0,H1027/F1027*100,"-")</f>
        <v>-</v>
      </c>
    </row>
    <row r="1028" spans="1:12" x14ac:dyDescent="0.3">
      <c r="A1028" s="8"/>
      <c r="B1028" s="8"/>
      <c r="C1028" s="9" t="s">
        <v>689</v>
      </c>
      <c r="D1028" s="9" t="s">
        <v>690</v>
      </c>
      <c r="E1028" s="10">
        <v>40677.78</v>
      </c>
      <c r="F1028" s="10">
        <v>61713.15</v>
      </c>
      <c r="G1028" s="10">
        <v>70000</v>
      </c>
      <c r="H1028" s="10">
        <v>150000</v>
      </c>
      <c r="I1028" s="10">
        <f t="shared" si="64"/>
        <v>172.08412061818515</v>
      </c>
      <c r="J1028" s="10">
        <f t="shared" si="65"/>
        <v>113.42801331644876</v>
      </c>
      <c r="K1028" s="10">
        <f t="shared" si="66"/>
        <v>368.75168703896821</v>
      </c>
      <c r="L1028" s="10">
        <f t="shared" si="67"/>
        <v>243.06002853524734</v>
      </c>
    </row>
    <row r="1029" spans="1:12" x14ac:dyDescent="0.3">
      <c r="A1029" s="8"/>
      <c r="B1029" s="8"/>
      <c r="C1029" s="9" t="s">
        <v>601</v>
      </c>
      <c r="D1029" s="9" t="s">
        <v>602</v>
      </c>
      <c r="E1029" s="10">
        <v>181624.36</v>
      </c>
      <c r="F1029" s="10">
        <v>234333.59</v>
      </c>
      <c r="G1029" s="10">
        <v>550000</v>
      </c>
      <c r="H1029" s="10">
        <v>350000</v>
      </c>
      <c r="I1029" s="10">
        <f t="shared" si="64"/>
        <v>302.82281517743547</v>
      </c>
      <c r="J1029" s="10">
        <f t="shared" si="65"/>
        <v>234.70813552593975</v>
      </c>
      <c r="K1029" s="10">
        <f t="shared" si="66"/>
        <v>192.70542784018622</v>
      </c>
      <c r="L1029" s="10">
        <f t="shared" si="67"/>
        <v>149.35972260741622</v>
      </c>
    </row>
    <row r="1030" spans="1:12" x14ac:dyDescent="0.3">
      <c r="A1030" s="8"/>
      <c r="B1030" s="8"/>
      <c r="C1030" s="9" t="s">
        <v>603</v>
      </c>
      <c r="D1030" s="9" t="s">
        <v>604</v>
      </c>
      <c r="E1030" s="10">
        <v>0</v>
      </c>
      <c r="F1030" s="10">
        <v>0</v>
      </c>
      <c r="G1030" s="10">
        <v>950410</v>
      </c>
      <c r="H1030" s="10">
        <v>3898010</v>
      </c>
      <c r="I1030" s="10" t="str">
        <f t="shared" si="64"/>
        <v>-</v>
      </c>
      <c r="J1030" s="10" t="str">
        <f t="shared" si="65"/>
        <v>-</v>
      </c>
      <c r="K1030" s="10" t="str">
        <f t="shared" si="66"/>
        <v>-</v>
      </c>
      <c r="L1030" s="10" t="str">
        <f t="shared" si="67"/>
        <v>-</v>
      </c>
    </row>
    <row r="1031" spans="1:12" x14ac:dyDescent="0.3">
      <c r="A1031" s="8"/>
      <c r="B1031" s="8"/>
      <c r="C1031" s="9" t="s">
        <v>749</v>
      </c>
      <c r="D1031" s="9" t="s">
        <v>750</v>
      </c>
      <c r="E1031" s="10">
        <v>21687.47</v>
      </c>
      <c r="F1031" s="10">
        <v>0</v>
      </c>
      <c r="G1031" s="10">
        <v>50000</v>
      </c>
      <c r="H1031" s="10">
        <v>420000</v>
      </c>
      <c r="I1031" s="10">
        <f t="shared" si="64"/>
        <v>230.54786934575583</v>
      </c>
      <c r="J1031" s="10" t="str">
        <f t="shared" si="65"/>
        <v>-</v>
      </c>
      <c r="K1031" s="10">
        <f t="shared" si="66"/>
        <v>1936.602102504349</v>
      </c>
      <c r="L1031" s="10" t="str">
        <f t="shared" si="67"/>
        <v>-</v>
      </c>
    </row>
    <row r="1032" spans="1:12" x14ac:dyDescent="0.3">
      <c r="A1032" s="8"/>
      <c r="B1032" s="8"/>
      <c r="C1032" s="9" t="s">
        <v>629</v>
      </c>
      <c r="D1032" s="9" t="s">
        <v>630</v>
      </c>
      <c r="E1032" s="10">
        <v>0</v>
      </c>
      <c r="F1032" s="10">
        <v>0</v>
      </c>
      <c r="G1032" s="10">
        <v>1000000</v>
      </c>
      <c r="H1032" s="10">
        <v>3500000</v>
      </c>
      <c r="I1032" s="10" t="str">
        <f t="shared" si="64"/>
        <v>-</v>
      </c>
      <c r="J1032" s="10" t="str">
        <f t="shared" si="65"/>
        <v>-</v>
      </c>
      <c r="K1032" s="10" t="str">
        <f t="shared" si="66"/>
        <v>-</v>
      </c>
      <c r="L1032" s="10" t="str">
        <f t="shared" si="67"/>
        <v>-</v>
      </c>
    </row>
    <row r="1033" spans="1:12" x14ac:dyDescent="0.3">
      <c r="A1033" s="5"/>
      <c r="B1033" s="6" t="s">
        <v>543</v>
      </c>
      <c r="C1033" s="5"/>
      <c r="D1033" s="6" t="s">
        <v>544</v>
      </c>
      <c r="E1033" s="7">
        <f>+E1034+E1035+E1036</f>
        <v>15060.669999999998</v>
      </c>
      <c r="F1033" s="7">
        <f>+F1034+F1035+F1036</f>
        <v>27058.400000000001</v>
      </c>
      <c r="G1033" s="7">
        <f>+G1034+G1035+G1036</f>
        <v>0</v>
      </c>
      <c r="H1033" s="7">
        <f>+H1034+H1035+H1036</f>
        <v>0</v>
      </c>
      <c r="I1033" s="7">
        <f t="shared" si="64"/>
        <v>0</v>
      </c>
      <c r="J1033" s="7">
        <f t="shared" si="65"/>
        <v>0</v>
      </c>
      <c r="K1033" s="7">
        <f t="shared" si="66"/>
        <v>0</v>
      </c>
      <c r="L1033" s="7">
        <f t="shared" si="67"/>
        <v>0</v>
      </c>
    </row>
    <row r="1034" spans="1:12" x14ac:dyDescent="0.3">
      <c r="A1034" s="8"/>
      <c r="B1034" s="8"/>
      <c r="C1034" s="9" t="s">
        <v>565</v>
      </c>
      <c r="D1034" s="9" t="s">
        <v>566</v>
      </c>
      <c r="E1034" s="10">
        <v>3895.46</v>
      </c>
      <c r="F1034" s="10">
        <v>0</v>
      </c>
      <c r="G1034" s="10">
        <v>0</v>
      </c>
      <c r="H1034" s="10">
        <v>0</v>
      </c>
      <c r="I1034" s="10">
        <f t="shared" si="64"/>
        <v>0</v>
      </c>
      <c r="J1034" s="10" t="str">
        <f t="shared" si="65"/>
        <v>-</v>
      </c>
      <c r="K1034" s="10">
        <f t="shared" si="66"/>
        <v>0</v>
      </c>
      <c r="L1034" s="10" t="str">
        <f t="shared" si="67"/>
        <v>-</v>
      </c>
    </row>
    <row r="1035" spans="1:12" x14ac:dyDescent="0.3">
      <c r="A1035" s="8"/>
      <c r="B1035" s="8"/>
      <c r="C1035" s="9" t="s">
        <v>587</v>
      </c>
      <c r="D1035" s="9" t="s">
        <v>588</v>
      </c>
      <c r="E1035" s="10">
        <v>11099.82</v>
      </c>
      <c r="F1035" s="10">
        <v>27058.400000000001</v>
      </c>
      <c r="G1035" s="10">
        <v>0</v>
      </c>
      <c r="H1035" s="10">
        <v>0</v>
      </c>
      <c r="I1035" s="10">
        <f t="shared" si="64"/>
        <v>0</v>
      </c>
      <c r="J1035" s="10">
        <f t="shared" si="65"/>
        <v>0</v>
      </c>
      <c r="K1035" s="10">
        <f t="shared" si="66"/>
        <v>0</v>
      </c>
      <c r="L1035" s="10">
        <f t="shared" si="67"/>
        <v>0</v>
      </c>
    </row>
    <row r="1036" spans="1:12" x14ac:dyDescent="0.3">
      <c r="A1036" s="8"/>
      <c r="B1036" s="8"/>
      <c r="C1036" s="9" t="s">
        <v>629</v>
      </c>
      <c r="D1036" s="9" t="s">
        <v>630</v>
      </c>
      <c r="E1036" s="10">
        <v>65.39</v>
      </c>
      <c r="F1036" s="10">
        <v>0</v>
      </c>
      <c r="G1036" s="10">
        <v>0</v>
      </c>
      <c r="H1036" s="10">
        <v>0</v>
      </c>
      <c r="I1036" s="10">
        <f t="shared" si="64"/>
        <v>0</v>
      </c>
      <c r="J1036" s="10" t="str">
        <f t="shared" si="65"/>
        <v>-</v>
      </c>
      <c r="K1036" s="10">
        <f t="shared" si="66"/>
        <v>0</v>
      </c>
      <c r="L1036" s="10" t="str">
        <f t="shared" si="67"/>
        <v>-</v>
      </c>
    </row>
    <row r="1037" spans="1:12" x14ac:dyDescent="0.3">
      <c r="A1037" s="5"/>
      <c r="B1037" s="6" t="s">
        <v>91</v>
      </c>
      <c r="C1037" s="5"/>
      <c r="D1037" s="6" t="s">
        <v>92</v>
      </c>
      <c r="E1037" s="7">
        <f>+E1038</f>
        <v>1903.2</v>
      </c>
      <c r="F1037" s="7">
        <f>+F1038</f>
        <v>0</v>
      </c>
      <c r="G1037" s="7">
        <f>+G1038</f>
        <v>0</v>
      </c>
      <c r="H1037" s="7">
        <f>+H1038</f>
        <v>0</v>
      </c>
      <c r="I1037" s="7">
        <f t="shared" si="64"/>
        <v>0</v>
      </c>
      <c r="J1037" s="7" t="str">
        <f t="shared" si="65"/>
        <v>-</v>
      </c>
      <c r="K1037" s="7">
        <f t="shared" si="66"/>
        <v>0</v>
      </c>
      <c r="L1037" s="7" t="str">
        <f t="shared" si="67"/>
        <v>-</v>
      </c>
    </row>
    <row r="1038" spans="1:12" x14ac:dyDescent="0.3">
      <c r="A1038" s="8"/>
      <c r="B1038" s="8"/>
      <c r="C1038" s="9" t="s">
        <v>683</v>
      </c>
      <c r="D1038" s="9" t="s">
        <v>684</v>
      </c>
      <c r="E1038" s="10">
        <v>1903.2</v>
      </c>
      <c r="F1038" s="10">
        <v>0</v>
      </c>
      <c r="G1038" s="10">
        <v>0</v>
      </c>
      <c r="H1038" s="10">
        <v>0</v>
      </c>
      <c r="I1038" s="10">
        <f t="shared" si="64"/>
        <v>0</v>
      </c>
      <c r="J1038" s="10" t="str">
        <f t="shared" si="65"/>
        <v>-</v>
      </c>
      <c r="K1038" s="10">
        <f t="shared" si="66"/>
        <v>0</v>
      </c>
      <c r="L1038" s="10" t="str">
        <f t="shared" si="67"/>
        <v>-</v>
      </c>
    </row>
    <row r="1039" spans="1:12" x14ac:dyDescent="0.3">
      <c r="A1039" s="5"/>
      <c r="B1039" s="6" t="s">
        <v>471</v>
      </c>
      <c r="C1039" s="5"/>
      <c r="D1039" s="6" t="s">
        <v>472</v>
      </c>
      <c r="E1039" s="7">
        <f>+E1040+E1041+E1042+E1043+E1044+E1045+E1046+E1047+E1048+E1049+E1050+E1051+E1052+E1053+E1054+E1055+E1056+E1057+E1058+E1059+E1060+E1061+E1062+E1063+E1064+E1065+E1066+E1067</f>
        <v>1111450.3499999999</v>
      </c>
      <c r="F1039" s="7">
        <f>+F1040+F1041+F1042+F1043+F1044+F1045+F1046+F1047+F1048+F1049+F1050+F1051+F1052+F1053+F1054+F1055+F1056+F1057+F1058+F1059+F1060+F1061+F1062+F1063+F1064+F1065+F1066+F1067</f>
        <v>503835.77999999997</v>
      </c>
      <c r="G1039" s="7">
        <f>+G1040+G1041+G1042+G1043+G1044+G1045+G1046+G1047+G1048+G1049+G1050+G1051+G1052+G1053+G1054+G1055+G1056+G1057+G1058+G1059+G1060+G1061+G1062+G1063+G1064+G1065+G1066+G1067</f>
        <v>1413090.94</v>
      </c>
      <c r="H1039" s="7">
        <f>+H1040+H1041+H1042+H1043+H1044+H1045+H1046+H1047+H1048+H1049+H1050+H1051+H1052+H1053+H1054+H1055+H1056+H1057+H1058+H1059+H1060+H1061+H1062+H1063+H1064+H1065+H1066+H1067</f>
        <v>1625000</v>
      </c>
      <c r="I1039" s="7">
        <f t="shared" si="64"/>
        <v>127.13936704415092</v>
      </c>
      <c r="J1039" s="7">
        <f t="shared" si="65"/>
        <v>280.4665718659362</v>
      </c>
      <c r="K1039" s="7">
        <f t="shared" si="66"/>
        <v>146.20536131011161</v>
      </c>
      <c r="L1039" s="7">
        <f t="shared" si="67"/>
        <v>322.52572455255165</v>
      </c>
    </row>
    <row r="1040" spans="1:12" x14ac:dyDescent="0.3">
      <c r="A1040" s="8"/>
      <c r="B1040" s="8"/>
      <c r="C1040" s="9" t="s">
        <v>727</v>
      </c>
      <c r="D1040" s="9" t="s">
        <v>728</v>
      </c>
      <c r="E1040" s="10">
        <v>0</v>
      </c>
      <c r="F1040" s="10">
        <v>56345.93</v>
      </c>
      <c r="G1040" s="10">
        <v>5000</v>
      </c>
      <c r="H1040" s="10">
        <v>5000</v>
      </c>
      <c r="I1040" s="10" t="str">
        <f t="shared" si="64"/>
        <v>-</v>
      </c>
      <c r="J1040" s="10">
        <f t="shared" si="65"/>
        <v>8.8737553892534926</v>
      </c>
      <c r="K1040" s="10" t="str">
        <f t="shared" si="66"/>
        <v>-</v>
      </c>
      <c r="L1040" s="10">
        <f t="shared" si="67"/>
        <v>8.8737553892534926</v>
      </c>
    </row>
    <row r="1041" spans="1:12" x14ac:dyDescent="0.3">
      <c r="A1041" s="8"/>
      <c r="B1041" s="8"/>
      <c r="C1041" s="9" t="s">
        <v>731</v>
      </c>
      <c r="D1041" s="9" t="s">
        <v>732</v>
      </c>
      <c r="E1041" s="10">
        <v>1151.68</v>
      </c>
      <c r="F1041" s="10">
        <v>19719.77</v>
      </c>
      <c r="G1041" s="10">
        <v>0</v>
      </c>
      <c r="H1041" s="10">
        <v>0</v>
      </c>
      <c r="I1041" s="10">
        <f t="shared" si="64"/>
        <v>0</v>
      </c>
      <c r="J1041" s="10">
        <f t="shared" si="65"/>
        <v>0</v>
      </c>
      <c r="K1041" s="10">
        <f t="shared" si="66"/>
        <v>0</v>
      </c>
      <c r="L1041" s="10">
        <f t="shared" si="67"/>
        <v>0</v>
      </c>
    </row>
    <row r="1042" spans="1:12" x14ac:dyDescent="0.3">
      <c r="A1042" s="8"/>
      <c r="B1042" s="8"/>
      <c r="C1042" s="9" t="s">
        <v>733</v>
      </c>
      <c r="D1042" s="9" t="s">
        <v>734</v>
      </c>
      <c r="E1042" s="10">
        <v>1530.37</v>
      </c>
      <c r="F1042" s="10">
        <v>15449.59</v>
      </c>
      <c r="G1042" s="10">
        <v>0</v>
      </c>
      <c r="H1042" s="10">
        <v>0</v>
      </c>
      <c r="I1042" s="10">
        <f t="shared" si="64"/>
        <v>0</v>
      </c>
      <c r="J1042" s="10">
        <f t="shared" si="65"/>
        <v>0</v>
      </c>
      <c r="K1042" s="10">
        <f t="shared" si="66"/>
        <v>0</v>
      </c>
      <c r="L1042" s="10">
        <f t="shared" si="67"/>
        <v>0</v>
      </c>
    </row>
    <row r="1043" spans="1:12" x14ac:dyDescent="0.3">
      <c r="A1043" s="8"/>
      <c r="B1043" s="8"/>
      <c r="C1043" s="9" t="s">
        <v>565</v>
      </c>
      <c r="D1043" s="9" t="s">
        <v>566</v>
      </c>
      <c r="E1043" s="10">
        <v>41591.58</v>
      </c>
      <c r="F1043" s="10">
        <v>29856.1</v>
      </c>
      <c r="G1043" s="10">
        <v>43500</v>
      </c>
      <c r="H1043" s="10">
        <v>0</v>
      </c>
      <c r="I1043" s="10">
        <f t="shared" si="64"/>
        <v>104.58847680227584</v>
      </c>
      <c r="J1043" s="10">
        <f t="shared" si="65"/>
        <v>145.6988689078614</v>
      </c>
      <c r="K1043" s="10">
        <f t="shared" si="66"/>
        <v>0</v>
      </c>
      <c r="L1043" s="10">
        <f t="shared" si="67"/>
        <v>0</v>
      </c>
    </row>
    <row r="1044" spans="1:12" x14ac:dyDescent="0.3">
      <c r="A1044" s="8"/>
      <c r="B1044" s="8"/>
      <c r="C1044" s="9" t="s">
        <v>737</v>
      </c>
      <c r="D1044" s="9" t="s">
        <v>738</v>
      </c>
      <c r="E1044" s="10">
        <v>20171.240000000002</v>
      </c>
      <c r="F1044" s="10">
        <v>31398.54</v>
      </c>
      <c r="G1044" s="10">
        <v>0</v>
      </c>
      <c r="H1044" s="10">
        <v>0</v>
      </c>
      <c r="I1044" s="10">
        <f t="shared" si="64"/>
        <v>0</v>
      </c>
      <c r="J1044" s="10">
        <f t="shared" si="65"/>
        <v>0</v>
      </c>
      <c r="K1044" s="10">
        <f t="shared" si="66"/>
        <v>0</v>
      </c>
      <c r="L1044" s="10">
        <f t="shared" si="67"/>
        <v>0</v>
      </c>
    </row>
    <row r="1045" spans="1:12" x14ac:dyDescent="0.3">
      <c r="A1045" s="8"/>
      <c r="B1045" s="8"/>
      <c r="C1045" s="9" t="s">
        <v>569</v>
      </c>
      <c r="D1045" s="9" t="s">
        <v>570</v>
      </c>
      <c r="E1045" s="10">
        <v>111430.96</v>
      </c>
      <c r="F1045" s="10">
        <v>55485.86</v>
      </c>
      <c r="G1045" s="10">
        <v>364200</v>
      </c>
      <c r="H1045" s="10">
        <v>300000</v>
      </c>
      <c r="I1045" s="10">
        <f t="shared" si="64"/>
        <v>326.83914775570446</v>
      </c>
      <c r="J1045" s="10">
        <f t="shared" si="65"/>
        <v>656.38344616087784</v>
      </c>
      <c r="K1045" s="10">
        <f t="shared" si="66"/>
        <v>269.2249981513217</v>
      </c>
      <c r="L1045" s="10">
        <f t="shared" si="67"/>
        <v>540.67829173054179</v>
      </c>
    </row>
    <row r="1046" spans="1:12" x14ac:dyDescent="0.3">
      <c r="A1046" s="8"/>
      <c r="B1046" s="8"/>
      <c r="C1046" s="9" t="s">
        <v>571</v>
      </c>
      <c r="D1046" s="9" t="s">
        <v>572</v>
      </c>
      <c r="E1046" s="10">
        <v>0</v>
      </c>
      <c r="F1046" s="10">
        <v>73685.8</v>
      </c>
      <c r="G1046" s="10">
        <v>3600</v>
      </c>
      <c r="H1046" s="10">
        <v>0</v>
      </c>
      <c r="I1046" s="10" t="str">
        <f t="shared" si="64"/>
        <v>-</v>
      </c>
      <c r="J1046" s="10">
        <f t="shared" si="65"/>
        <v>4.8856088961509547</v>
      </c>
      <c r="K1046" s="10" t="str">
        <f t="shared" si="66"/>
        <v>-</v>
      </c>
      <c r="L1046" s="10">
        <f t="shared" si="67"/>
        <v>0</v>
      </c>
    </row>
    <row r="1047" spans="1:12" x14ac:dyDescent="0.3">
      <c r="A1047" s="8"/>
      <c r="B1047" s="8"/>
      <c r="C1047" s="9" t="s">
        <v>721</v>
      </c>
      <c r="D1047" s="9" t="s">
        <v>722</v>
      </c>
      <c r="E1047" s="10">
        <v>29507.7</v>
      </c>
      <c r="F1047" s="10">
        <v>1638</v>
      </c>
      <c r="G1047" s="10">
        <v>80000</v>
      </c>
      <c r="H1047" s="10">
        <v>0</v>
      </c>
      <c r="I1047" s="10">
        <f t="shared" si="64"/>
        <v>271.11567489163843</v>
      </c>
      <c r="J1047" s="10">
        <f t="shared" si="65"/>
        <v>4884.0048840048839</v>
      </c>
      <c r="K1047" s="10">
        <f t="shared" si="66"/>
        <v>0</v>
      </c>
      <c r="L1047" s="10">
        <f t="shared" si="67"/>
        <v>0</v>
      </c>
    </row>
    <row r="1048" spans="1:12" x14ac:dyDescent="0.3">
      <c r="A1048" s="8"/>
      <c r="B1048" s="8"/>
      <c r="C1048" s="9" t="s">
        <v>717</v>
      </c>
      <c r="D1048" s="9" t="s">
        <v>718</v>
      </c>
      <c r="E1048" s="10">
        <v>21472</v>
      </c>
      <c r="F1048" s="10">
        <v>0</v>
      </c>
      <c r="G1048" s="10">
        <v>0</v>
      </c>
      <c r="H1048" s="10">
        <v>0</v>
      </c>
      <c r="I1048" s="10">
        <f t="shared" si="64"/>
        <v>0</v>
      </c>
      <c r="J1048" s="10" t="str">
        <f t="shared" si="65"/>
        <v>-</v>
      </c>
      <c r="K1048" s="10">
        <f t="shared" si="66"/>
        <v>0</v>
      </c>
      <c r="L1048" s="10" t="str">
        <f t="shared" si="67"/>
        <v>-</v>
      </c>
    </row>
    <row r="1049" spans="1:12" x14ac:dyDescent="0.3">
      <c r="A1049" s="8"/>
      <c r="B1049" s="8"/>
      <c r="C1049" s="9" t="s">
        <v>741</v>
      </c>
      <c r="D1049" s="9" t="s">
        <v>742</v>
      </c>
      <c r="E1049" s="10">
        <v>0</v>
      </c>
      <c r="F1049" s="10">
        <v>22875</v>
      </c>
      <c r="G1049" s="10">
        <v>28000</v>
      </c>
      <c r="H1049" s="10">
        <v>0</v>
      </c>
      <c r="I1049" s="10" t="str">
        <f t="shared" si="64"/>
        <v>-</v>
      </c>
      <c r="J1049" s="10">
        <f t="shared" si="65"/>
        <v>122.40437158469946</v>
      </c>
      <c r="K1049" s="10" t="str">
        <f t="shared" si="66"/>
        <v>-</v>
      </c>
      <c r="L1049" s="10">
        <f t="shared" si="67"/>
        <v>0</v>
      </c>
    </row>
    <row r="1050" spans="1:12" x14ac:dyDescent="0.3">
      <c r="A1050" s="8"/>
      <c r="B1050" s="8"/>
      <c r="C1050" s="9" t="s">
        <v>575</v>
      </c>
      <c r="D1050" s="9" t="s">
        <v>576</v>
      </c>
      <c r="E1050" s="10">
        <v>4090.89</v>
      </c>
      <c r="F1050" s="10">
        <v>0</v>
      </c>
      <c r="G1050" s="10">
        <v>0</v>
      </c>
      <c r="H1050" s="10">
        <v>0</v>
      </c>
      <c r="I1050" s="10">
        <f t="shared" si="64"/>
        <v>0</v>
      </c>
      <c r="J1050" s="10" t="str">
        <f t="shared" si="65"/>
        <v>-</v>
      </c>
      <c r="K1050" s="10">
        <f t="shared" si="66"/>
        <v>0</v>
      </c>
      <c r="L1050" s="10" t="str">
        <f t="shared" si="67"/>
        <v>-</v>
      </c>
    </row>
    <row r="1051" spans="1:12" x14ac:dyDescent="0.3">
      <c r="A1051" s="8"/>
      <c r="B1051" s="8"/>
      <c r="C1051" s="9" t="s">
        <v>581</v>
      </c>
      <c r="D1051" s="9" t="s">
        <v>582</v>
      </c>
      <c r="E1051" s="10">
        <v>26682.13</v>
      </c>
      <c r="F1051" s="10">
        <v>0</v>
      </c>
      <c r="G1051" s="10">
        <v>0</v>
      </c>
      <c r="H1051" s="10">
        <v>0</v>
      </c>
      <c r="I1051" s="10">
        <f t="shared" si="64"/>
        <v>0</v>
      </c>
      <c r="J1051" s="10" t="str">
        <f t="shared" si="65"/>
        <v>-</v>
      </c>
      <c r="K1051" s="10">
        <f t="shared" si="66"/>
        <v>0</v>
      </c>
      <c r="L1051" s="10" t="str">
        <f t="shared" si="67"/>
        <v>-</v>
      </c>
    </row>
    <row r="1052" spans="1:12" x14ac:dyDescent="0.3">
      <c r="A1052" s="8"/>
      <c r="B1052" s="8"/>
      <c r="C1052" s="9" t="s">
        <v>585</v>
      </c>
      <c r="D1052" s="9" t="s">
        <v>586</v>
      </c>
      <c r="E1052" s="10">
        <v>45786.86</v>
      </c>
      <c r="F1052" s="10">
        <v>8655.92</v>
      </c>
      <c r="G1052" s="10">
        <v>0</v>
      </c>
      <c r="H1052" s="10">
        <v>0</v>
      </c>
      <c r="I1052" s="10">
        <f t="shared" si="64"/>
        <v>0</v>
      </c>
      <c r="J1052" s="10">
        <f t="shared" si="65"/>
        <v>0</v>
      </c>
      <c r="K1052" s="10">
        <f t="shared" si="66"/>
        <v>0</v>
      </c>
      <c r="L1052" s="10">
        <f t="shared" si="67"/>
        <v>0</v>
      </c>
    </row>
    <row r="1053" spans="1:12" x14ac:dyDescent="0.3">
      <c r="A1053" s="8"/>
      <c r="B1053" s="8"/>
      <c r="C1053" s="9" t="s">
        <v>587</v>
      </c>
      <c r="D1053" s="9" t="s">
        <v>588</v>
      </c>
      <c r="E1053" s="10">
        <v>147455.95000000001</v>
      </c>
      <c r="F1053" s="10">
        <v>16349.3</v>
      </c>
      <c r="G1053" s="10">
        <v>220000</v>
      </c>
      <c r="H1053" s="10">
        <v>70000</v>
      </c>
      <c r="I1053" s="10">
        <f t="shared" si="64"/>
        <v>149.19709920149035</v>
      </c>
      <c r="J1053" s="10">
        <f t="shared" si="65"/>
        <v>1345.6233600215301</v>
      </c>
      <c r="K1053" s="10">
        <f t="shared" si="66"/>
        <v>47.471804291383286</v>
      </c>
      <c r="L1053" s="10">
        <f t="shared" si="67"/>
        <v>428.15288727957778</v>
      </c>
    </row>
    <row r="1054" spans="1:12" x14ac:dyDescent="0.3">
      <c r="A1054" s="8"/>
      <c r="B1054" s="8"/>
      <c r="C1054" s="9" t="s">
        <v>589</v>
      </c>
      <c r="D1054" s="9" t="s">
        <v>590</v>
      </c>
      <c r="E1054" s="10">
        <v>19199.75</v>
      </c>
      <c r="F1054" s="10">
        <v>0</v>
      </c>
      <c r="G1054" s="10">
        <v>0</v>
      </c>
      <c r="H1054" s="10">
        <v>0</v>
      </c>
      <c r="I1054" s="10">
        <f t="shared" si="64"/>
        <v>0</v>
      </c>
      <c r="J1054" s="10" t="str">
        <f t="shared" si="65"/>
        <v>-</v>
      </c>
      <c r="K1054" s="10">
        <f t="shared" si="66"/>
        <v>0</v>
      </c>
      <c r="L1054" s="10" t="str">
        <f t="shared" si="67"/>
        <v>-</v>
      </c>
    </row>
    <row r="1055" spans="1:12" x14ac:dyDescent="0.3">
      <c r="A1055" s="8"/>
      <c r="B1055" s="8"/>
      <c r="C1055" s="9" t="s">
        <v>591</v>
      </c>
      <c r="D1055" s="9" t="s">
        <v>592</v>
      </c>
      <c r="E1055" s="10">
        <v>15714.99</v>
      </c>
      <c r="F1055" s="10">
        <v>0</v>
      </c>
      <c r="G1055" s="10">
        <v>0</v>
      </c>
      <c r="H1055" s="10">
        <v>0</v>
      </c>
      <c r="I1055" s="10">
        <f t="shared" si="64"/>
        <v>0</v>
      </c>
      <c r="J1055" s="10" t="str">
        <f t="shared" si="65"/>
        <v>-</v>
      </c>
      <c r="K1055" s="10">
        <f t="shared" si="66"/>
        <v>0</v>
      </c>
      <c r="L1055" s="10" t="str">
        <f t="shared" si="67"/>
        <v>-</v>
      </c>
    </row>
    <row r="1056" spans="1:12" x14ac:dyDescent="0.3">
      <c r="A1056" s="8"/>
      <c r="B1056" s="8"/>
      <c r="C1056" s="9" t="s">
        <v>745</v>
      </c>
      <c r="D1056" s="9" t="s">
        <v>746</v>
      </c>
      <c r="E1056" s="10">
        <v>478.24</v>
      </c>
      <c r="F1056" s="10">
        <v>79995.399999999994</v>
      </c>
      <c r="G1056" s="10">
        <v>90000</v>
      </c>
      <c r="H1056" s="10">
        <v>1000000</v>
      </c>
      <c r="I1056" s="10">
        <f t="shared" si="64"/>
        <v>18819.00301104048</v>
      </c>
      <c r="J1056" s="10">
        <f t="shared" si="65"/>
        <v>112.50646912197453</v>
      </c>
      <c r="K1056" s="10">
        <f t="shared" si="66"/>
        <v>209100.03345600536</v>
      </c>
      <c r="L1056" s="10">
        <f t="shared" si="67"/>
        <v>1250.0718791330503</v>
      </c>
    </row>
    <row r="1057" spans="1:12" x14ac:dyDescent="0.3">
      <c r="A1057" s="8"/>
      <c r="B1057" s="8"/>
      <c r="C1057" s="9" t="s">
        <v>681</v>
      </c>
      <c r="D1057" s="9" t="s">
        <v>682</v>
      </c>
      <c r="E1057" s="10">
        <v>27118.38</v>
      </c>
      <c r="F1057" s="10">
        <v>0</v>
      </c>
      <c r="G1057" s="10">
        <v>0</v>
      </c>
      <c r="H1057" s="10">
        <v>0</v>
      </c>
      <c r="I1057" s="10">
        <f t="shared" si="64"/>
        <v>0</v>
      </c>
      <c r="J1057" s="10" t="str">
        <f t="shared" si="65"/>
        <v>-</v>
      </c>
      <c r="K1057" s="10">
        <f t="shared" si="66"/>
        <v>0</v>
      </c>
      <c r="L1057" s="10" t="str">
        <f t="shared" si="67"/>
        <v>-</v>
      </c>
    </row>
    <row r="1058" spans="1:12" x14ac:dyDescent="0.3">
      <c r="A1058" s="8"/>
      <c r="B1058" s="8"/>
      <c r="C1058" s="9" t="s">
        <v>653</v>
      </c>
      <c r="D1058" s="9" t="s">
        <v>654</v>
      </c>
      <c r="E1058" s="10">
        <v>1130</v>
      </c>
      <c r="F1058" s="10">
        <v>2775</v>
      </c>
      <c r="G1058" s="10">
        <v>0</v>
      </c>
      <c r="H1058" s="10">
        <v>0</v>
      </c>
      <c r="I1058" s="10">
        <f t="shared" si="64"/>
        <v>0</v>
      </c>
      <c r="J1058" s="10">
        <f t="shared" si="65"/>
        <v>0</v>
      </c>
      <c r="K1058" s="10">
        <f t="shared" si="66"/>
        <v>0</v>
      </c>
      <c r="L1058" s="10">
        <f t="shared" si="67"/>
        <v>0</v>
      </c>
    </row>
    <row r="1059" spans="1:12" x14ac:dyDescent="0.3">
      <c r="A1059" s="8"/>
      <c r="B1059" s="8"/>
      <c r="C1059" s="9" t="s">
        <v>747</v>
      </c>
      <c r="D1059" s="9" t="s">
        <v>748</v>
      </c>
      <c r="E1059" s="10">
        <v>0</v>
      </c>
      <c r="F1059" s="10">
        <v>7108.06</v>
      </c>
      <c r="G1059" s="10">
        <v>100000</v>
      </c>
      <c r="H1059" s="10">
        <v>50000</v>
      </c>
      <c r="I1059" s="10" t="str">
        <f t="shared" si="64"/>
        <v>-</v>
      </c>
      <c r="J1059" s="10">
        <f t="shared" si="65"/>
        <v>1406.8536281348215</v>
      </c>
      <c r="K1059" s="10" t="str">
        <f t="shared" si="66"/>
        <v>-</v>
      </c>
      <c r="L1059" s="10">
        <f t="shared" si="67"/>
        <v>703.42681406741076</v>
      </c>
    </row>
    <row r="1060" spans="1:12" x14ac:dyDescent="0.3">
      <c r="A1060" s="8"/>
      <c r="B1060" s="8"/>
      <c r="C1060" s="9" t="s">
        <v>725</v>
      </c>
      <c r="D1060" s="9" t="s">
        <v>726</v>
      </c>
      <c r="E1060" s="10">
        <v>12017</v>
      </c>
      <c r="F1060" s="10">
        <v>0</v>
      </c>
      <c r="G1060" s="10">
        <v>0</v>
      </c>
      <c r="H1060" s="10">
        <v>0</v>
      </c>
      <c r="I1060" s="10">
        <f t="shared" si="64"/>
        <v>0</v>
      </c>
      <c r="J1060" s="10" t="str">
        <f t="shared" si="65"/>
        <v>-</v>
      </c>
      <c r="K1060" s="10">
        <f t="shared" si="66"/>
        <v>0</v>
      </c>
      <c r="L1060" s="10" t="str">
        <f t="shared" si="67"/>
        <v>-</v>
      </c>
    </row>
    <row r="1061" spans="1:12" x14ac:dyDescent="0.3">
      <c r="A1061" s="8"/>
      <c r="B1061" s="8"/>
      <c r="C1061" s="9" t="s">
        <v>603</v>
      </c>
      <c r="D1061" s="9" t="s">
        <v>604</v>
      </c>
      <c r="E1061" s="10">
        <v>40322.07</v>
      </c>
      <c r="F1061" s="10">
        <v>0</v>
      </c>
      <c r="G1061" s="10">
        <v>0</v>
      </c>
      <c r="H1061" s="10">
        <v>0</v>
      </c>
      <c r="I1061" s="10">
        <f t="shared" si="64"/>
        <v>0</v>
      </c>
      <c r="J1061" s="10" t="str">
        <f t="shared" si="65"/>
        <v>-</v>
      </c>
      <c r="K1061" s="10">
        <f t="shared" si="66"/>
        <v>0</v>
      </c>
      <c r="L1061" s="10" t="str">
        <f t="shared" si="67"/>
        <v>-</v>
      </c>
    </row>
    <row r="1062" spans="1:12" x14ac:dyDescent="0.3">
      <c r="A1062" s="8"/>
      <c r="B1062" s="8"/>
      <c r="C1062" s="9" t="s">
        <v>605</v>
      </c>
      <c r="D1062" s="9" t="s">
        <v>606</v>
      </c>
      <c r="E1062" s="10">
        <v>431171.55</v>
      </c>
      <c r="F1062" s="10">
        <v>9453.01</v>
      </c>
      <c r="G1062" s="10">
        <v>0</v>
      </c>
      <c r="H1062" s="10">
        <v>0</v>
      </c>
      <c r="I1062" s="10">
        <f t="shared" si="64"/>
        <v>0</v>
      </c>
      <c r="J1062" s="10">
        <f t="shared" si="65"/>
        <v>0</v>
      </c>
      <c r="K1062" s="10">
        <f t="shared" si="66"/>
        <v>0</v>
      </c>
      <c r="L1062" s="10">
        <f t="shared" si="67"/>
        <v>0</v>
      </c>
    </row>
    <row r="1063" spans="1:12" x14ac:dyDescent="0.3">
      <c r="A1063" s="8"/>
      <c r="B1063" s="8"/>
      <c r="C1063" s="9" t="s">
        <v>751</v>
      </c>
      <c r="D1063" s="9" t="s">
        <v>752</v>
      </c>
      <c r="E1063" s="10">
        <v>0</v>
      </c>
      <c r="F1063" s="10">
        <v>0</v>
      </c>
      <c r="G1063" s="10">
        <v>250000</v>
      </c>
      <c r="H1063" s="10">
        <v>0</v>
      </c>
      <c r="I1063" s="10" t="str">
        <f t="shared" si="64"/>
        <v>-</v>
      </c>
      <c r="J1063" s="10" t="str">
        <f t="shared" si="65"/>
        <v>-</v>
      </c>
      <c r="K1063" s="10" t="str">
        <f t="shared" si="66"/>
        <v>-</v>
      </c>
      <c r="L1063" s="10" t="str">
        <f t="shared" si="67"/>
        <v>-</v>
      </c>
    </row>
    <row r="1064" spans="1:12" x14ac:dyDescent="0.3">
      <c r="A1064" s="8"/>
      <c r="B1064" s="8"/>
      <c r="C1064" s="9" t="s">
        <v>683</v>
      </c>
      <c r="D1064" s="9" t="s">
        <v>684</v>
      </c>
      <c r="E1064" s="10">
        <v>73200.66</v>
      </c>
      <c r="F1064" s="10">
        <v>63544.5</v>
      </c>
      <c r="G1064" s="10">
        <v>38790.94</v>
      </c>
      <c r="H1064" s="10">
        <v>0</v>
      </c>
      <c r="I1064" s="10">
        <f t="shared" si="64"/>
        <v>52.992609629476014</v>
      </c>
      <c r="J1064" s="10">
        <f t="shared" si="65"/>
        <v>61.045314700721541</v>
      </c>
      <c r="K1064" s="10">
        <f t="shared" si="66"/>
        <v>0</v>
      </c>
      <c r="L1064" s="10">
        <f t="shared" si="67"/>
        <v>0</v>
      </c>
    </row>
    <row r="1065" spans="1:12" x14ac:dyDescent="0.3">
      <c r="A1065" s="8"/>
      <c r="B1065" s="8"/>
      <c r="C1065" s="9" t="s">
        <v>753</v>
      </c>
      <c r="D1065" s="9" t="s">
        <v>754</v>
      </c>
      <c r="E1065" s="10">
        <v>18759.23</v>
      </c>
      <c r="F1065" s="10">
        <v>0</v>
      </c>
      <c r="G1065" s="10">
        <v>150000</v>
      </c>
      <c r="H1065" s="10">
        <v>150000</v>
      </c>
      <c r="I1065" s="10">
        <f t="shared" si="64"/>
        <v>799.6063804324591</v>
      </c>
      <c r="J1065" s="10" t="str">
        <f t="shared" si="65"/>
        <v>-</v>
      </c>
      <c r="K1065" s="10">
        <f t="shared" si="66"/>
        <v>799.6063804324591</v>
      </c>
      <c r="L1065" s="10" t="str">
        <f t="shared" si="67"/>
        <v>-</v>
      </c>
    </row>
    <row r="1066" spans="1:12" x14ac:dyDescent="0.3">
      <c r="A1066" s="8"/>
      <c r="B1066" s="8"/>
      <c r="C1066" s="9" t="s">
        <v>629</v>
      </c>
      <c r="D1066" s="9" t="s">
        <v>630</v>
      </c>
      <c r="E1066" s="10">
        <v>21467.119999999999</v>
      </c>
      <c r="F1066" s="10">
        <v>0</v>
      </c>
      <c r="G1066" s="10">
        <v>40000</v>
      </c>
      <c r="H1066" s="10">
        <v>50000</v>
      </c>
      <c r="I1066" s="10">
        <f t="shared" si="64"/>
        <v>186.33146877643577</v>
      </c>
      <c r="J1066" s="10" t="str">
        <f t="shared" si="65"/>
        <v>-</v>
      </c>
      <c r="K1066" s="10">
        <f t="shared" si="66"/>
        <v>232.91433597054473</v>
      </c>
      <c r="L1066" s="10" t="str">
        <f t="shared" si="67"/>
        <v>-</v>
      </c>
    </row>
    <row r="1067" spans="1:12" x14ac:dyDescent="0.3">
      <c r="A1067" s="8"/>
      <c r="B1067" s="8"/>
      <c r="C1067" s="9" t="s">
        <v>557</v>
      </c>
      <c r="D1067" s="9" t="s">
        <v>558</v>
      </c>
      <c r="E1067" s="10">
        <v>0</v>
      </c>
      <c r="F1067" s="10">
        <v>9500</v>
      </c>
      <c r="G1067" s="10">
        <v>0</v>
      </c>
      <c r="H1067" s="10">
        <v>0</v>
      </c>
      <c r="I1067" s="10" t="str">
        <f t="shared" si="64"/>
        <v>-</v>
      </c>
      <c r="J1067" s="10">
        <f t="shared" si="65"/>
        <v>0</v>
      </c>
      <c r="K1067" s="10" t="str">
        <f t="shared" si="66"/>
        <v>-</v>
      </c>
      <c r="L1067" s="10">
        <f t="shared" si="67"/>
        <v>0</v>
      </c>
    </row>
    <row r="1068" spans="1:12" x14ac:dyDescent="0.3">
      <c r="A1068" s="2" t="s">
        <v>755</v>
      </c>
      <c r="B1068" s="3"/>
      <c r="C1068" s="3"/>
      <c r="D1068" s="2" t="s">
        <v>756</v>
      </c>
      <c r="E1068" s="4">
        <f>+E1069+E1079+E1083+E1087+E1089+E1093+E1096+E1098+E1102+E1104+E1106+E1112+E1116+E1119+E1122+E1124+E1128+E1130+E1132+E1137+E1139+E1142+E1146+E1150</f>
        <v>4633545.8599999985</v>
      </c>
      <c r="F1068" s="4">
        <f>+F1069+F1079+F1083+F1087+F1089+F1093+F1096+F1098+F1102+F1104+F1106+F1112+F1116+F1119+F1122+F1124+F1128+F1130+F1132+F1137+F1139+F1142+F1146+F1150</f>
        <v>6262574.6500000022</v>
      </c>
      <c r="G1068" s="4">
        <f>+G1069+G1079+G1083+G1087+G1089+G1093+G1096+G1098+G1102+G1104+G1106+G1112+G1116+G1119+G1122+G1124+G1128+G1130+G1132+G1137+G1139+G1142+G1146+G1150</f>
        <v>15595865</v>
      </c>
      <c r="H1068" s="4">
        <f>+H1069+H1079+H1083+H1087+H1089+H1093+H1096+H1098+H1102+H1104+H1106+H1112+H1116+H1119+H1122+H1124+H1128+H1130+H1132+H1137+H1139+H1142+H1146+H1150</f>
        <v>7208200</v>
      </c>
      <c r="I1068" s="4">
        <f t="shared" si="64"/>
        <v>336.58596399432213</v>
      </c>
      <c r="J1068" s="4">
        <f t="shared" si="65"/>
        <v>249.0327999523326</v>
      </c>
      <c r="K1068" s="4">
        <f t="shared" si="66"/>
        <v>155.56552622530864</v>
      </c>
      <c r="L1068" s="4">
        <f t="shared" si="67"/>
        <v>115.09962599807089</v>
      </c>
    </row>
    <row r="1069" spans="1:12" x14ac:dyDescent="0.3">
      <c r="A1069" s="5"/>
      <c r="B1069" s="6" t="s">
        <v>10</v>
      </c>
      <c r="C1069" s="5"/>
      <c r="D1069" s="6" t="s">
        <v>11</v>
      </c>
      <c r="E1069" s="7">
        <f>+E1070+E1071+E1072+E1073+E1074+E1075+E1076+E1077+E1078</f>
        <v>114275.73000000001</v>
      </c>
      <c r="F1069" s="7">
        <f>+F1070+F1071+F1072+F1073+F1074+F1075+F1076+F1077+F1078</f>
        <v>190117.5</v>
      </c>
      <c r="G1069" s="7">
        <f>+G1070+G1071+G1072+G1073+G1074+G1075+G1076+G1077+G1078</f>
        <v>146180</v>
      </c>
      <c r="H1069" s="7">
        <f>+H1070+H1071+H1072+H1073+H1074+H1075+H1076+H1077+H1078</f>
        <v>146180</v>
      </c>
      <c r="I1069" s="7">
        <f t="shared" si="64"/>
        <v>127.91867529527048</v>
      </c>
      <c r="J1069" s="7">
        <f t="shared" si="65"/>
        <v>76.889292148276724</v>
      </c>
      <c r="K1069" s="7">
        <f t="shared" si="66"/>
        <v>127.91867529527048</v>
      </c>
      <c r="L1069" s="7">
        <f t="shared" si="67"/>
        <v>76.889292148276724</v>
      </c>
    </row>
    <row r="1070" spans="1:12" x14ac:dyDescent="0.3">
      <c r="A1070" s="8"/>
      <c r="B1070" s="8"/>
      <c r="C1070" s="9" t="s">
        <v>757</v>
      </c>
      <c r="D1070" s="9" t="s">
        <v>758</v>
      </c>
      <c r="E1070" s="10">
        <v>0</v>
      </c>
      <c r="F1070" s="10">
        <v>123.81</v>
      </c>
      <c r="G1070" s="10">
        <v>250</v>
      </c>
      <c r="H1070" s="10">
        <v>250</v>
      </c>
      <c r="I1070" s="10" t="str">
        <f t="shared" si="64"/>
        <v>-</v>
      </c>
      <c r="J1070" s="10">
        <f t="shared" si="65"/>
        <v>201.92230029884502</v>
      </c>
      <c r="K1070" s="10" t="str">
        <f t="shared" si="66"/>
        <v>-</v>
      </c>
      <c r="L1070" s="10">
        <f t="shared" si="67"/>
        <v>201.92230029884502</v>
      </c>
    </row>
    <row r="1071" spans="1:12" x14ac:dyDescent="0.3">
      <c r="A1071" s="8"/>
      <c r="B1071" s="8"/>
      <c r="C1071" s="9" t="s">
        <v>759</v>
      </c>
      <c r="D1071" s="9" t="s">
        <v>760</v>
      </c>
      <c r="E1071" s="10">
        <v>22323.15</v>
      </c>
      <c r="F1071" s="10">
        <v>16613.16</v>
      </c>
      <c r="G1071" s="10">
        <v>30000</v>
      </c>
      <c r="H1071" s="10">
        <v>30000</v>
      </c>
      <c r="I1071" s="10">
        <f t="shared" si="64"/>
        <v>134.3896358712816</v>
      </c>
      <c r="J1071" s="10">
        <f t="shared" si="65"/>
        <v>180.57973317538628</v>
      </c>
      <c r="K1071" s="10">
        <f t="shared" si="66"/>
        <v>134.3896358712816</v>
      </c>
      <c r="L1071" s="10">
        <f t="shared" si="67"/>
        <v>180.57973317538628</v>
      </c>
    </row>
    <row r="1072" spans="1:12" x14ac:dyDescent="0.3">
      <c r="A1072" s="8"/>
      <c r="B1072" s="8"/>
      <c r="C1072" s="9" t="s">
        <v>761</v>
      </c>
      <c r="D1072" s="9" t="s">
        <v>762</v>
      </c>
      <c r="E1072" s="10">
        <v>0</v>
      </c>
      <c r="F1072" s="10">
        <v>2261.34</v>
      </c>
      <c r="G1072" s="10">
        <v>12000</v>
      </c>
      <c r="H1072" s="10">
        <v>12000</v>
      </c>
      <c r="I1072" s="10" t="str">
        <f t="shared" si="64"/>
        <v>-</v>
      </c>
      <c r="J1072" s="10">
        <f t="shared" si="65"/>
        <v>530.65881291623555</v>
      </c>
      <c r="K1072" s="10" t="str">
        <f t="shared" si="66"/>
        <v>-</v>
      </c>
      <c r="L1072" s="10">
        <f t="shared" si="67"/>
        <v>530.65881291623555</v>
      </c>
    </row>
    <row r="1073" spans="1:12" x14ac:dyDescent="0.3">
      <c r="A1073" s="8"/>
      <c r="B1073" s="8"/>
      <c r="C1073" s="9" t="s">
        <v>763</v>
      </c>
      <c r="D1073" s="9" t="s">
        <v>764</v>
      </c>
      <c r="E1073" s="10">
        <v>56501.43</v>
      </c>
      <c r="F1073" s="10">
        <v>72285.97</v>
      </c>
      <c r="G1073" s="10">
        <v>69030</v>
      </c>
      <c r="H1073" s="10">
        <v>69030</v>
      </c>
      <c r="I1073" s="10">
        <f t="shared" si="64"/>
        <v>122.17389896149531</v>
      </c>
      <c r="J1073" s="10">
        <f t="shared" si="65"/>
        <v>95.495709610039128</v>
      </c>
      <c r="K1073" s="10">
        <f t="shared" si="66"/>
        <v>122.17389896149531</v>
      </c>
      <c r="L1073" s="10">
        <f t="shared" si="67"/>
        <v>95.495709610039128</v>
      </c>
    </row>
    <row r="1074" spans="1:12" x14ac:dyDescent="0.3">
      <c r="A1074" s="8"/>
      <c r="B1074" s="8"/>
      <c r="C1074" s="9" t="s">
        <v>765</v>
      </c>
      <c r="D1074" s="9" t="s">
        <v>766</v>
      </c>
      <c r="E1074" s="10">
        <v>8900.0400000000009</v>
      </c>
      <c r="F1074" s="10">
        <v>4553</v>
      </c>
      <c r="G1074" s="10">
        <v>14700</v>
      </c>
      <c r="H1074" s="10">
        <v>14700</v>
      </c>
      <c r="I1074" s="10">
        <f t="shared" si="64"/>
        <v>165.16779699866515</v>
      </c>
      <c r="J1074" s="10">
        <f t="shared" si="65"/>
        <v>322.8640456841643</v>
      </c>
      <c r="K1074" s="10">
        <f t="shared" si="66"/>
        <v>165.16779699866515</v>
      </c>
      <c r="L1074" s="10">
        <f t="shared" si="67"/>
        <v>322.8640456841643</v>
      </c>
    </row>
    <row r="1075" spans="1:12" x14ac:dyDescent="0.3">
      <c r="A1075" s="8"/>
      <c r="B1075" s="8"/>
      <c r="C1075" s="9" t="s">
        <v>767</v>
      </c>
      <c r="D1075" s="9" t="s">
        <v>768</v>
      </c>
      <c r="E1075" s="10">
        <v>135.32</v>
      </c>
      <c r="F1075" s="10">
        <v>138.19999999999999</v>
      </c>
      <c r="G1075" s="10">
        <v>200</v>
      </c>
      <c r="H1075" s="10">
        <v>200</v>
      </c>
      <c r="I1075" s="10">
        <f t="shared" si="64"/>
        <v>147.79781259237365</v>
      </c>
      <c r="J1075" s="10">
        <f t="shared" si="65"/>
        <v>144.71780028943562</v>
      </c>
      <c r="K1075" s="10">
        <f t="shared" si="66"/>
        <v>147.79781259237365</v>
      </c>
      <c r="L1075" s="10">
        <f t="shared" si="67"/>
        <v>144.71780028943562</v>
      </c>
    </row>
    <row r="1076" spans="1:12" x14ac:dyDescent="0.3">
      <c r="A1076" s="8"/>
      <c r="B1076" s="8"/>
      <c r="C1076" s="9" t="s">
        <v>769</v>
      </c>
      <c r="D1076" s="9" t="s">
        <v>770</v>
      </c>
      <c r="E1076" s="10">
        <v>12200</v>
      </c>
      <c r="F1076" s="10">
        <v>12200</v>
      </c>
      <c r="G1076" s="10">
        <v>20000</v>
      </c>
      <c r="H1076" s="10">
        <v>20000</v>
      </c>
      <c r="I1076" s="10">
        <f t="shared" si="64"/>
        <v>163.9344262295082</v>
      </c>
      <c r="J1076" s="10">
        <f t="shared" si="65"/>
        <v>163.9344262295082</v>
      </c>
      <c r="K1076" s="10">
        <f t="shared" si="66"/>
        <v>163.9344262295082</v>
      </c>
      <c r="L1076" s="10">
        <f t="shared" si="67"/>
        <v>163.9344262295082</v>
      </c>
    </row>
    <row r="1077" spans="1:12" x14ac:dyDescent="0.3">
      <c r="A1077" s="8"/>
      <c r="B1077" s="8"/>
      <c r="C1077" s="9" t="s">
        <v>771</v>
      </c>
      <c r="D1077" s="9" t="s">
        <v>772</v>
      </c>
      <c r="E1077" s="10">
        <v>14215.79</v>
      </c>
      <c r="F1077" s="10">
        <v>4442.0200000000004</v>
      </c>
      <c r="G1077" s="10">
        <v>0</v>
      </c>
      <c r="H1077" s="10">
        <v>0</v>
      </c>
      <c r="I1077" s="10">
        <f t="shared" si="64"/>
        <v>0</v>
      </c>
      <c r="J1077" s="10">
        <f t="shared" si="65"/>
        <v>0</v>
      </c>
      <c r="K1077" s="10">
        <f t="shared" si="66"/>
        <v>0</v>
      </c>
      <c r="L1077" s="10">
        <f t="shared" si="67"/>
        <v>0</v>
      </c>
    </row>
    <row r="1078" spans="1:12" x14ac:dyDescent="0.3">
      <c r="A1078" s="8"/>
      <c r="B1078" s="8"/>
      <c r="C1078" s="9" t="s">
        <v>773</v>
      </c>
      <c r="D1078" s="9" t="s">
        <v>774</v>
      </c>
      <c r="E1078" s="10">
        <v>0</v>
      </c>
      <c r="F1078" s="10">
        <v>77500</v>
      </c>
      <c r="G1078" s="10">
        <v>0</v>
      </c>
      <c r="H1078" s="10">
        <v>0</v>
      </c>
      <c r="I1078" s="10" t="str">
        <f t="shared" si="64"/>
        <v>-</v>
      </c>
      <c r="J1078" s="10">
        <f t="shared" si="65"/>
        <v>0</v>
      </c>
      <c r="K1078" s="10" t="str">
        <f t="shared" si="66"/>
        <v>-</v>
      </c>
      <c r="L1078" s="10">
        <f t="shared" si="67"/>
        <v>0</v>
      </c>
    </row>
    <row r="1079" spans="1:12" x14ac:dyDescent="0.3">
      <c r="A1079" s="5"/>
      <c r="B1079" s="6" t="s">
        <v>41</v>
      </c>
      <c r="C1079" s="5"/>
      <c r="D1079" s="6" t="s">
        <v>42</v>
      </c>
      <c r="E1079" s="7">
        <f>+E1080+E1081+E1082</f>
        <v>20230.150000000001</v>
      </c>
      <c r="F1079" s="7">
        <f>+F1080+F1081+F1082</f>
        <v>31406.28</v>
      </c>
      <c r="G1079" s="7">
        <f>+G1080+G1081+G1082</f>
        <v>45200</v>
      </c>
      <c r="H1079" s="7">
        <f>+H1080+H1081+H1082</f>
        <v>45200</v>
      </c>
      <c r="I1079" s="7">
        <f t="shared" si="64"/>
        <v>223.42889202502204</v>
      </c>
      <c r="J1079" s="7">
        <f t="shared" si="65"/>
        <v>143.92026053388051</v>
      </c>
      <c r="K1079" s="7">
        <f t="shared" si="66"/>
        <v>223.42889202502204</v>
      </c>
      <c r="L1079" s="7">
        <f t="shared" si="67"/>
        <v>143.92026053388051</v>
      </c>
    </row>
    <row r="1080" spans="1:12" x14ac:dyDescent="0.3">
      <c r="A1080" s="8"/>
      <c r="B1080" s="8"/>
      <c r="C1080" s="9" t="s">
        <v>759</v>
      </c>
      <c r="D1080" s="9" t="s">
        <v>760</v>
      </c>
      <c r="E1080" s="10">
        <v>15189.5</v>
      </c>
      <c r="F1080" s="10">
        <v>23392.16</v>
      </c>
      <c r="G1080" s="10">
        <v>25100</v>
      </c>
      <c r="H1080" s="10">
        <v>25100</v>
      </c>
      <c r="I1080" s="10">
        <f t="shared" si="64"/>
        <v>165.24572895750353</v>
      </c>
      <c r="J1080" s="10">
        <f t="shared" si="65"/>
        <v>107.30090765453039</v>
      </c>
      <c r="K1080" s="10">
        <f t="shared" si="66"/>
        <v>165.24572895750353</v>
      </c>
      <c r="L1080" s="10">
        <f t="shared" si="67"/>
        <v>107.30090765453039</v>
      </c>
    </row>
    <row r="1081" spans="1:12" x14ac:dyDescent="0.3">
      <c r="A1081" s="8"/>
      <c r="B1081" s="8"/>
      <c r="C1081" s="9" t="s">
        <v>761</v>
      </c>
      <c r="D1081" s="9" t="s">
        <v>762</v>
      </c>
      <c r="E1081" s="10">
        <v>4998.34</v>
      </c>
      <c r="F1081" s="10">
        <v>8014.12</v>
      </c>
      <c r="G1081" s="10">
        <v>20000</v>
      </c>
      <c r="H1081" s="10">
        <v>20000</v>
      </c>
      <c r="I1081" s="10">
        <f t="shared" si="64"/>
        <v>400.13284410424257</v>
      </c>
      <c r="J1081" s="10">
        <f t="shared" si="65"/>
        <v>249.55952743407886</v>
      </c>
      <c r="K1081" s="10">
        <f t="shared" si="66"/>
        <v>400.13284410424257</v>
      </c>
      <c r="L1081" s="10">
        <f t="shared" si="67"/>
        <v>249.55952743407886</v>
      </c>
    </row>
    <row r="1082" spans="1:12" x14ac:dyDescent="0.3">
      <c r="A1082" s="8"/>
      <c r="B1082" s="8"/>
      <c r="C1082" s="9" t="s">
        <v>763</v>
      </c>
      <c r="D1082" s="9" t="s">
        <v>764</v>
      </c>
      <c r="E1082" s="10">
        <v>42.31</v>
      </c>
      <c r="F1082" s="10">
        <v>0</v>
      </c>
      <c r="G1082" s="10">
        <v>100</v>
      </c>
      <c r="H1082" s="10">
        <v>100</v>
      </c>
      <c r="I1082" s="10">
        <f t="shared" si="64"/>
        <v>236.35074450484518</v>
      </c>
      <c r="J1082" s="10" t="str">
        <f t="shared" si="65"/>
        <v>-</v>
      </c>
      <c r="K1082" s="10">
        <f t="shared" si="66"/>
        <v>236.35074450484518</v>
      </c>
      <c r="L1082" s="10" t="str">
        <f t="shared" si="67"/>
        <v>-</v>
      </c>
    </row>
    <row r="1083" spans="1:12" x14ac:dyDescent="0.3">
      <c r="A1083" s="5"/>
      <c r="B1083" s="6" t="s">
        <v>45</v>
      </c>
      <c r="C1083" s="5"/>
      <c r="D1083" s="6" t="s">
        <v>46</v>
      </c>
      <c r="E1083" s="7">
        <f>+E1084+E1085+E1086</f>
        <v>67302.8</v>
      </c>
      <c r="F1083" s="7">
        <f>+F1084+F1085+F1086</f>
        <v>74296.19</v>
      </c>
      <c r="G1083" s="7">
        <f>+G1084+G1085+G1086</f>
        <v>143320</v>
      </c>
      <c r="H1083" s="7">
        <f>+H1084+H1085+H1086</f>
        <v>143320</v>
      </c>
      <c r="I1083" s="7">
        <f t="shared" si="64"/>
        <v>212.9480497096703</v>
      </c>
      <c r="J1083" s="7">
        <f t="shared" si="65"/>
        <v>192.90356611826257</v>
      </c>
      <c r="K1083" s="7">
        <f t="shared" si="66"/>
        <v>212.9480497096703</v>
      </c>
      <c r="L1083" s="7">
        <f t="shared" si="67"/>
        <v>192.90356611826257</v>
      </c>
    </row>
    <row r="1084" spans="1:12" x14ac:dyDescent="0.3">
      <c r="A1084" s="8"/>
      <c r="B1084" s="8"/>
      <c r="C1084" s="9" t="s">
        <v>759</v>
      </c>
      <c r="D1084" s="9" t="s">
        <v>760</v>
      </c>
      <c r="E1084" s="10">
        <v>13468.03</v>
      </c>
      <c r="F1084" s="10">
        <v>10287.92</v>
      </c>
      <c r="G1084" s="10">
        <v>34050</v>
      </c>
      <c r="H1084" s="10">
        <v>34050</v>
      </c>
      <c r="I1084" s="10">
        <f t="shared" si="64"/>
        <v>252.82093966229655</v>
      </c>
      <c r="J1084" s="10">
        <f t="shared" si="65"/>
        <v>330.97069184052754</v>
      </c>
      <c r="K1084" s="10">
        <f t="shared" si="66"/>
        <v>252.82093966229655</v>
      </c>
      <c r="L1084" s="10">
        <f t="shared" si="67"/>
        <v>330.97069184052754</v>
      </c>
    </row>
    <row r="1085" spans="1:12" x14ac:dyDescent="0.3">
      <c r="A1085" s="8"/>
      <c r="B1085" s="8"/>
      <c r="C1085" s="9" t="s">
        <v>761</v>
      </c>
      <c r="D1085" s="9" t="s">
        <v>762</v>
      </c>
      <c r="E1085" s="10">
        <v>1664.34</v>
      </c>
      <c r="F1085" s="10">
        <v>3519.63</v>
      </c>
      <c r="G1085" s="10">
        <v>6000</v>
      </c>
      <c r="H1085" s="10">
        <v>6000</v>
      </c>
      <c r="I1085" s="10">
        <f t="shared" si="64"/>
        <v>360.50326255452615</v>
      </c>
      <c r="J1085" s="10">
        <f t="shared" si="65"/>
        <v>170.4724644351821</v>
      </c>
      <c r="K1085" s="10">
        <f t="shared" si="66"/>
        <v>360.50326255452615</v>
      </c>
      <c r="L1085" s="10">
        <f t="shared" si="67"/>
        <v>170.4724644351821</v>
      </c>
    </row>
    <row r="1086" spans="1:12" x14ac:dyDescent="0.3">
      <c r="A1086" s="8"/>
      <c r="B1086" s="8"/>
      <c r="C1086" s="9" t="s">
        <v>763</v>
      </c>
      <c r="D1086" s="9" t="s">
        <v>764</v>
      </c>
      <c r="E1086" s="10">
        <v>52170.43</v>
      </c>
      <c r="F1086" s="10">
        <v>60488.639999999999</v>
      </c>
      <c r="G1086" s="10">
        <v>103270</v>
      </c>
      <c r="H1086" s="10">
        <v>103270</v>
      </c>
      <c r="I1086" s="10">
        <f t="shared" si="64"/>
        <v>197.94738130393023</v>
      </c>
      <c r="J1086" s="10">
        <f t="shared" si="65"/>
        <v>170.72627190824591</v>
      </c>
      <c r="K1086" s="10">
        <f t="shared" si="66"/>
        <v>197.94738130393023</v>
      </c>
      <c r="L1086" s="10">
        <f t="shared" si="67"/>
        <v>170.72627190824591</v>
      </c>
    </row>
    <row r="1087" spans="1:12" x14ac:dyDescent="0.3">
      <c r="A1087" s="5"/>
      <c r="B1087" s="6" t="s">
        <v>118</v>
      </c>
      <c r="C1087" s="5"/>
      <c r="D1087" s="6" t="s">
        <v>119</v>
      </c>
      <c r="E1087" s="7">
        <f>+E1088</f>
        <v>7.78</v>
      </c>
      <c r="F1087" s="7">
        <f>+F1088</f>
        <v>0</v>
      </c>
      <c r="G1087" s="7">
        <f>+G1088</f>
        <v>10</v>
      </c>
      <c r="H1087" s="7">
        <f>+H1088</f>
        <v>10</v>
      </c>
      <c r="I1087" s="7">
        <f t="shared" si="64"/>
        <v>128.53470437017995</v>
      </c>
      <c r="J1087" s="7" t="str">
        <f t="shared" si="65"/>
        <v>-</v>
      </c>
      <c r="K1087" s="7">
        <f t="shared" si="66"/>
        <v>128.53470437017995</v>
      </c>
      <c r="L1087" s="7" t="str">
        <f t="shared" si="67"/>
        <v>-</v>
      </c>
    </row>
    <row r="1088" spans="1:12" x14ac:dyDescent="0.3">
      <c r="A1088" s="8"/>
      <c r="B1088" s="8"/>
      <c r="C1088" s="9" t="s">
        <v>759</v>
      </c>
      <c r="D1088" s="9" t="s">
        <v>760</v>
      </c>
      <c r="E1088" s="10">
        <v>7.78</v>
      </c>
      <c r="F1088" s="10">
        <v>0</v>
      </c>
      <c r="G1088" s="10">
        <v>10</v>
      </c>
      <c r="H1088" s="10">
        <v>10</v>
      </c>
      <c r="I1088" s="10">
        <f t="shared" si="64"/>
        <v>128.53470437017995</v>
      </c>
      <c r="J1088" s="10" t="str">
        <f t="shared" si="65"/>
        <v>-</v>
      </c>
      <c r="K1088" s="10">
        <f t="shared" si="66"/>
        <v>128.53470437017995</v>
      </c>
      <c r="L1088" s="10" t="str">
        <f t="shared" si="67"/>
        <v>-</v>
      </c>
    </row>
    <row r="1089" spans="1:12" x14ac:dyDescent="0.3">
      <c r="A1089" s="5"/>
      <c r="B1089" s="6" t="s">
        <v>51</v>
      </c>
      <c r="C1089" s="5"/>
      <c r="D1089" s="6" t="s">
        <v>52</v>
      </c>
      <c r="E1089" s="7">
        <f>+E1090+E1091+E1092</f>
        <v>191139.37</v>
      </c>
      <c r="F1089" s="7">
        <f>+F1090+F1091+F1092</f>
        <v>209409.32</v>
      </c>
      <c r="G1089" s="7">
        <f>+G1090+G1091+G1092</f>
        <v>235380</v>
      </c>
      <c r="H1089" s="7">
        <f>+H1090+H1091+H1092</f>
        <v>235380</v>
      </c>
      <c r="I1089" s="7">
        <f t="shared" si="64"/>
        <v>123.14574438536656</v>
      </c>
      <c r="J1089" s="7">
        <f t="shared" si="65"/>
        <v>112.40187399491101</v>
      </c>
      <c r="K1089" s="7">
        <f t="shared" si="66"/>
        <v>123.14574438536656</v>
      </c>
      <c r="L1089" s="7">
        <f t="shared" si="67"/>
        <v>112.40187399491101</v>
      </c>
    </row>
    <row r="1090" spans="1:12" x14ac:dyDescent="0.3">
      <c r="A1090" s="8"/>
      <c r="B1090" s="8"/>
      <c r="C1090" s="9" t="s">
        <v>759</v>
      </c>
      <c r="D1090" s="9" t="s">
        <v>760</v>
      </c>
      <c r="E1090" s="10">
        <v>156327.31</v>
      </c>
      <c r="F1090" s="10">
        <v>163005.25</v>
      </c>
      <c r="G1090" s="10">
        <v>181580</v>
      </c>
      <c r="H1090" s="10">
        <v>181580</v>
      </c>
      <c r="I1090" s="10">
        <f t="shared" si="64"/>
        <v>116.15372899335374</v>
      </c>
      <c r="J1090" s="10">
        <f t="shared" si="65"/>
        <v>111.39518512440549</v>
      </c>
      <c r="K1090" s="10">
        <f t="shared" si="66"/>
        <v>116.15372899335374</v>
      </c>
      <c r="L1090" s="10">
        <f t="shared" si="67"/>
        <v>111.39518512440549</v>
      </c>
    </row>
    <row r="1091" spans="1:12" x14ac:dyDescent="0.3">
      <c r="A1091" s="8"/>
      <c r="B1091" s="8"/>
      <c r="C1091" s="9" t="s">
        <v>761</v>
      </c>
      <c r="D1091" s="9" t="s">
        <v>762</v>
      </c>
      <c r="E1091" s="10">
        <v>16155</v>
      </c>
      <c r="F1091" s="10">
        <v>20558.599999999999</v>
      </c>
      <c r="G1091" s="10">
        <v>22800</v>
      </c>
      <c r="H1091" s="10">
        <v>22800</v>
      </c>
      <c r="I1091" s="10">
        <f t="shared" ref="I1091:I1154" si="68">IF(E1091&lt;&gt;0,G1091/E1091*100,"-")</f>
        <v>141.13277623026929</v>
      </c>
      <c r="J1091" s="10">
        <f t="shared" ref="J1091:J1154" si="69">IF(F1091&lt;&gt;0,G1091/F1091*100,"-")</f>
        <v>110.90249336044285</v>
      </c>
      <c r="K1091" s="10">
        <f t="shared" ref="K1091:K1154" si="70">IF(E1091&lt;&gt;0,H1091/E1091*100,"-")</f>
        <v>141.13277623026929</v>
      </c>
      <c r="L1091" s="10">
        <f t="shared" ref="L1091:L1154" si="71">IF(F1091&lt;&gt;0,H1091/F1091*100,"-")</f>
        <v>110.90249336044285</v>
      </c>
    </row>
    <row r="1092" spans="1:12" x14ac:dyDescent="0.3">
      <c r="A1092" s="8"/>
      <c r="B1092" s="8"/>
      <c r="C1092" s="9" t="s">
        <v>763</v>
      </c>
      <c r="D1092" s="9" t="s">
        <v>764</v>
      </c>
      <c r="E1092" s="10">
        <v>18657.060000000001</v>
      </c>
      <c r="F1092" s="10">
        <v>25845.47</v>
      </c>
      <c r="G1092" s="10">
        <v>31000</v>
      </c>
      <c r="H1092" s="10">
        <v>31000</v>
      </c>
      <c r="I1092" s="10">
        <f t="shared" si="68"/>
        <v>166.15694005379197</v>
      </c>
      <c r="J1092" s="10">
        <f t="shared" si="69"/>
        <v>119.94364969954114</v>
      </c>
      <c r="K1092" s="10">
        <f t="shared" si="70"/>
        <v>166.15694005379197</v>
      </c>
      <c r="L1092" s="10">
        <f t="shared" si="71"/>
        <v>119.94364969954114</v>
      </c>
    </row>
    <row r="1093" spans="1:12" x14ac:dyDescent="0.3">
      <c r="A1093" s="5"/>
      <c r="B1093" s="6" t="s">
        <v>53</v>
      </c>
      <c r="C1093" s="5"/>
      <c r="D1093" s="6" t="s">
        <v>54</v>
      </c>
      <c r="E1093" s="7">
        <f>+E1094+E1095</f>
        <v>18781.43</v>
      </c>
      <c r="F1093" s="7">
        <f>+F1094+F1095</f>
        <v>14766.09</v>
      </c>
      <c r="G1093" s="7">
        <f>+G1094+G1095</f>
        <v>20580</v>
      </c>
      <c r="H1093" s="7">
        <f>+H1094+H1095</f>
        <v>20580</v>
      </c>
      <c r="I1093" s="7">
        <f t="shared" si="68"/>
        <v>109.57632086587657</v>
      </c>
      <c r="J1093" s="7">
        <f t="shared" si="69"/>
        <v>139.37338862217419</v>
      </c>
      <c r="K1093" s="7">
        <f t="shared" si="70"/>
        <v>109.57632086587657</v>
      </c>
      <c r="L1093" s="7">
        <f t="shared" si="71"/>
        <v>139.37338862217419</v>
      </c>
    </row>
    <row r="1094" spans="1:12" x14ac:dyDescent="0.3">
      <c r="A1094" s="8"/>
      <c r="B1094" s="8"/>
      <c r="C1094" s="9" t="s">
        <v>759</v>
      </c>
      <c r="D1094" s="9" t="s">
        <v>760</v>
      </c>
      <c r="E1094" s="10">
        <v>18229.849999999999</v>
      </c>
      <c r="F1094" s="10">
        <v>13946.66</v>
      </c>
      <c r="G1094" s="10">
        <v>18560</v>
      </c>
      <c r="H1094" s="10">
        <v>18560</v>
      </c>
      <c r="I1094" s="10">
        <f t="shared" si="68"/>
        <v>101.81104068327495</v>
      </c>
      <c r="J1094" s="10">
        <f t="shared" si="69"/>
        <v>133.07845749448256</v>
      </c>
      <c r="K1094" s="10">
        <f t="shared" si="70"/>
        <v>101.81104068327495</v>
      </c>
      <c r="L1094" s="10">
        <f t="shared" si="71"/>
        <v>133.07845749448256</v>
      </c>
    </row>
    <row r="1095" spans="1:12" x14ac:dyDescent="0.3">
      <c r="A1095" s="8"/>
      <c r="B1095" s="8"/>
      <c r="C1095" s="9" t="s">
        <v>761</v>
      </c>
      <c r="D1095" s="9" t="s">
        <v>762</v>
      </c>
      <c r="E1095" s="10">
        <v>551.58000000000004</v>
      </c>
      <c r="F1095" s="10">
        <v>819.43</v>
      </c>
      <c r="G1095" s="10">
        <v>2020</v>
      </c>
      <c r="H1095" s="10">
        <v>2020</v>
      </c>
      <c r="I1095" s="10">
        <f t="shared" si="68"/>
        <v>366.22067515138326</v>
      </c>
      <c r="J1095" s="10">
        <f t="shared" si="69"/>
        <v>246.51281988699463</v>
      </c>
      <c r="K1095" s="10">
        <f t="shared" si="70"/>
        <v>366.22067515138326</v>
      </c>
      <c r="L1095" s="10">
        <f t="shared" si="71"/>
        <v>246.51281988699463</v>
      </c>
    </row>
    <row r="1096" spans="1:12" x14ac:dyDescent="0.3">
      <c r="A1096" s="5"/>
      <c r="B1096" s="6" t="s">
        <v>457</v>
      </c>
      <c r="C1096" s="5"/>
      <c r="D1096" s="6" t="s">
        <v>458</v>
      </c>
      <c r="E1096" s="7">
        <f>+E1097</f>
        <v>0</v>
      </c>
      <c r="F1096" s="7">
        <f>+F1097</f>
        <v>72.650000000000006</v>
      </c>
      <c r="G1096" s="7">
        <f>+G1097</f>
        <v>0</v>
      </c>
      <c r="H1096" s="7">
        <f>+H1097</f>
        <v>0</v>
      </c>
      <c r="I1096" s="7" t="str">
        <f t="shared" si="68"/>
        <v>-</v>
      </c>
      <c r="J1096" s="7">
        <f t="shared" si="69"/>
        <v>0</v>
      </c>
      <c r="K1096" s="7" t="str">
        <f t="shared" si="70"/>
        <v>-</v>
      </c>
      <c r="L1096" s="7">
        <f t="shared" si="71"/>
        <v>0</v>
      </c>
    </row>
    <row r="1097" spans="1:12" x14ac:dyDescent="0.3">
      <c r="A1097" s="8"/>
      <c r="B1097" s="8"/>
      <c r="C1097" s="9" t="s">
        <v>763</v>
      </c>
      <c r="D1097" s="9" t="s">
        <v>764</v>
      </c>
      <c r="E1097" s="10">
        <v>0</v>
      </c>
      <c r="F1097" s="10">
        <v>72.650000000000006</v>
      </c>
      <c r="G1097" s="10">
        <v>0</v>
      </c>
      <c r="H1097" s="10">
        <v>0</v>
      </c>
      <c r="I1097" s="10" t="str">
        <f t="shared" si="68"/>
        <v>-</v>
      </c>
      <c r="J1097" s="10">
        <f t="shared" si="69"/>
        <v>0</v>
      </c>
      <c r="K1097" s="10" t="str">
        <f t="shared" si="70"/>
        <v>-</v>
      </c>
      <c r="L1097" s="10">
        <f t="shared" si="71"/>
        <v>0</v>
      </c>
    </row>
    <row r="1098" spans="1:12" x14ac:dyDescent="0.3">
      <c r="A1098" s="5"/>
      <c r="B1098" s="6" t="s">
        <v>55</v>
      </c>
      <c r="C1098" s="5"/>
      <c r="D1098" s="6" t="s">
        <v>56</v>
      </c>
      <c r="E1098" s="7">
        <f>+E1099+E1100+E1101</f>
        <v>8846.5</v>
      </c>
      <c r="F1098" s="7">
        <f>+F1099+F1100+F1101</f>
        <v>10429.41</v>
      </c>
      <c r="G1098" s="7">
        <f>+G1099+G1100+G1101</f>
        <v>28480</v>
      </c>
      <c r="H1098" s="7">
        <f>+H1099+H1100+H1101</f>
        <v>28480</v>
      </c>
      <c r="I1098" s="7">
        <f t="shared" si="68"/>
        <v>321.9352286214887</v>
      </c>
      <c r="J1098" s="7">
        <f t="shared" si="69"/>
        <v>273.07393227421301</v>
      </c>
      <c r="K1098" s="7">
        <f t="shared" si="70"/>
        <v>321.9352286214887</v>
      </c>
      <c r="L1098" s="7">
        <f t="shared" si="71"/>
        <v>273.07393227421301</v>
      </c>
    </row>
    <row r="1099" spans="1:12" x14ac:dyDescent="0.3">
      <c r="A1099" s="8"/>
      <c r="B1099" s="8"/>
      <c r="C1099" s="9" t="s">
        <v>759</v>
      </c>
      <c r="D1099" s="9" t="s">
        <v>760</v>
      </c>
      <c r="E1099" s="10">
        <v>6483.24</v>
      </c>
      <c r="F1099" s="10">
        <v>10169.84</v>
      </c>
      <c r="G1099" s="10">
        <v>10700</v>
      </c>
      <c r="H1099" s="10">
        <v>10700</v>
      </c>
      <c r="I1099" s="10">
        <f t="shared" si="68"/>
        <v>165.04093632196248</v>
      </c>
      <c r="J1099" s="10">
        <f t="shared" si="69"/>
        <v>105.21306136576388</v>
      </c>
      <c r="K1099" s="10">
        <f t="shared" si="70"/>
        <v>165.04093632196248</v>
      </c>
      <c r="L1099" s="10">
        <f t="shared" si="71"/>
        <v>105.21306136576388</v>
      </c>
    </row>
    <row r="1100" spans="1:12" x14ac:dyDescent="0.3">
      <c r="A1100" s="8"/>
      <c r="B1100" s="8"/>
      <c r="C1100" s="9" t="s">
        <v>761</v>
      </c>
      <c r="D1100" s="9" t="s">
        <v>762</v>
      </c>
      <c r="E1100" s="10">
        <v>2353.7399999999998</v>
      </c>
      <c r="F1100" s="10">
        <v>0</v>
      </c>
      <c r="G1100" s="10">
        <v>17180</v>
      </c>
      <c r="H1100" s="10">
        <v>17180</v>
      </c>
      <c r="I1100" s="10">
        <f t="shared" si="68"/>
        <v>729.90219820370999</v>
      </c>
      <c r="J1100" s="10" t="str">
        <f t="shared" si="69"/>
        <v>-</v>
      </c>
      <c r="K1100" s="10">
        <f t="shared" si="70"/>
        <v>729.90219820370999</v>
      </c>
      <c r="L1100" s="10" t="str">
        <f t="shared" si="71"/>
        <v>-</v>
      </c>
    </row>
    <row r="1101" spans="1:12" x14ac:dyDescent="0.3">
      <c r="A1101" s="8"/>
      <c r="B1101" s="8"/>
      <c r="C1101" s="9" t="s">
        <v>763</v>
      </c>
      <c r="D1101" s="9" t="s">
        <v>764</v>
      </c>
      <c r="E1101" s="10">
        <v>9.52</v>
      </c>
      <c r="F1101" s="10">
        <v>259.57</v>
      </c>
      <c r="G1101" s="10">
        <v>600</v>
      </c>
      <c r="H1101" s="10">
        <v>600</v>
      </c>
      <c r="I1101" s="10">
        <f t="shared" si="68"/>
        <v>6302.5210084033615</v>
      </c>
      <c r="J1101" s="10">
        <f t="shared" si="69"/>
        <v>231.15151982124283</v>
      </c>
      <c r="K1101" s="10">
        <f t="shared" si="70"/>
        <v>6302.5210084033615</v>
      </c>
      <c r="L1101" s="10">
        <f t="shared" si="71"/>
        <v>231.15151982124283</v>
      </c>
    </row>
    <row r="1102" spans="1:12" x14ac:dyDescent="0.3">
      <c r="A1102" s="5"/>
      <c r="B1102" s="6" t="s">
        <v>59</v>
      </c>
      <c r="C1102" s="5"/>
      <c r="D1102" s="6" t="s">
        <v>60</v>
      </c>
      <c r="E1102" s="7">
        <f>+E1103</f>
        <v>1535435.49</v>
      </c>
      <c r="F1102" s="7">
        <f>+F1103</f>
        <v>1541564.82</v>
      </c>
      <c r="G1102" s="7">
        <f>+G1103</f>
        <v>1680000</v>
      </c>
      <c r="H1102" s="7">
        <f>+H1103</f>
        <v>1700000</v>
      </c>
      <c r="I1102" s="7">
        <f t="shared" si="68"/>
        <v>109.41521222750947</v>
      </c>
      <c r="J1102" s="7">
        <f t="shared" si="69"/>
        <v>108.98017249770918</v>
      </c>
      <c r="K1102" s="7">
        <f t="shared" si="70"/>
        <v>110.71777427783698</v>
      </c>
      <c r="L1102" s="7">
        <f t="shared" si="71"/>
        <v>110.27755550363428</v>
      </c>
    </row>
    <row r="1103" spans="1:12" x14ac:dyDescent="0.3">
      <c r="A1103" s="8"/>
      <c r="B1103" s="8"/>
      <c r="C1103" s="9" t="s">
        <v>775</v>
      </c>
      <c r="D1103" s="9" t="s">
        <v>776</v>
      </c>
      <c r="E1103" s="10">
        <v>1535435.49</v>
      </c>
      <c r="F1103" s="10">
        <v>1541564.82</v>
      </c>
      <c r="G1103" s="10">
        <v>1680000</v>
      </c>
      <c r="H1103" s="10">
        <v>1700000</v>
      </c>
      <c r="I1103" s="10">
        <f t="shared" si="68"/>
        <v>109.41521222750947</v>
      </c>
      <c r="J1103" s="10">
        <f t="shared" si="69"/>
        <v>108.98017249770918</v>
      </c>
      <c r="K1103" s="10">
        <f t="shared" si="70"/>
        <v>110.71777427783698</v>
      </c>
      <c r="L1103" s="10">
        <f t="shared" si="71"/>
        <v>110.27755550363428</v>
      </c>
    </row>
    <row r="1104" spans="1:12" x14ac:dyDescent="0.3">
      <c r="A1104" s="5"/>
      <c r="B1104" s="6" t="s">
        <v>232</v>
      </c>
      <c r="C1104" s="5"/>
      <c r="D1104" s="6" t="s">
        <v>233</v>
      </c>
      <c r="E1104" s="7">
        <f>+E1105</f>
        <v>34078.65</v>
      </c>
      <c r="F1104" s="7">
        <f>+F1105</f>
        <v>32669.87</v>
      </c>
      <c r="G1104" s="7">
        <f>+G1105</f>
        <v>56300</v>
      </c>
      <c r="H1104" s="7">
        <f>+H1105</f>
        <v>56300</v>
      </c>
      <c r="I1104" s="7">
        <f t="shared" si="68"/>
        <v>165.20607477115436</v>
      </c>
      <c r="J1104" s="7">
        <f t="shared" si="69"/>
        <v>172.33003988078312</v>
      </c>
      <c r="K1104" s="7">
        <f t="shared" si="70"/>
        <v>165.20607477115436</v>
      </c>
      <c r="L1104" s="7">
        <f t="shared" si="71"/>
        <v>172.33003988078312</v>
      </c>
    </row>
    <row r="1105" spans="1:12" x14ac:dyDescent="0.3">
      <c r="A1105" s="8"/>
      <c r="B1105" s="8"/>
      <c r="C1105" s="9" t="s">
        <v>765</v>
      </c>
      <c r="D1105" s="9" t="s">
        <v>766</v>
      </c>
      <c r="E1105" s="10">
        <v>34078.65</v>
      </c>
      <c r="F1105" s="10">
        <v>32669.87</v>
      </c>
      <c r="G1105" s="10">
        <v>56300</v>
      </c>
      <c r="H1105" s="10">
        <v>56300</v>
      </c>
      <c r="I1105" s="10">
        <f t="shared" si="68"/>
        <v>165.20607477115436</v>
      </c>
      <c r="J1105" s="10">
        <f t="shared" si="69"/>
        <v>172.33003988078312</v>
      </c>
      <c r="K1105" s="10">
        <f t="shared" si="70"/>
        <v>165.20607477115436</v>
      </c>
      <c r="L1105" s="10">
        <f t="shared" si="71"/>
        <v>172.33003988078312</v>
      </c>
    </row>
    <row r="1106" spans="1:12" x14ac:dyDescent="0.3">
      <c r="A1106" s="5"/>
      <c r="B1106" s="6" t="s">
        <v>122</v>
      </c>
      <c r="C1106" s="5"/>
      <c r="D1106" s="6" t="s">
        <v>123</v>
      </c>
      <c r="E1106" s="7">
        <f>+E1107+E1108+E1109+E1110+E1111</f>
        <v>1425492.9</v>
      </c>
      <c r="F1106" s="7">
        <f>+F1107+F1108+F1109+F1110+F1111</f>
        <v>1491384.6</v>
      </c>
      <c r="G1106" s="7">
        <f>+G1107+G1108+G1109+G1110+G1111</f>
        <v>1690200</v>
      </c>
      <c r="H1106" s="7">
        <f>+H1107+H1108+H1109+H1110+H1111</f>
        <v>1675200</v>
      </c>
      <c r="I1106" s="7">
        <f t="shared" si="68"/>
        <v>118.56951374503515</v>
      </c>
      <c r="J1106" s="7">
        <f t="shared" si="69"/>
        <v>113.33092751527674</v>
      </c>
      <c r="K1106" s="7">
        <f t="shared" si="70"/>
        <v>117.51724613991415</v>
      </c>
      <c r="L1106" s="7">
        <f t="shared" si="71"/>
        <v>112.32515073576594</v>
      </c>
    </row>
    <row r="1107" spans="1:12" x14ac:dyDescent="0.3">
      <c r="A1107" s="8"/>
      <c r="B1107" s="8"/>
      <c r="C1107" s="9" t="s">
        <v>777</v>
      </c>
      <c r="D1107" s="9" t="s">
        <v>778</v>
      </c>
      <c r="E1107" s="10">
        <v>1213862.6499999999</v>
      </c>
      <c r="F1107" s="10">
        <v>1331316.1200000001</v>
      </c>
      <c r="G1107" s="10">
        <v>1500000</v>
      </c>
      <c r="H1107" s="10">
        <v>1500000</v>
      </c>
      <c r="I1107" s="10">
        <f t="shared" si="68"/>
        <v>123.57246513845699</v>
      </c>
      <c r="J1107" s="10">
        <f t="shared" si="69"/>
        <v>112.67046026604109</v>
      </c>
      <c r="K1107" s="10">
        <f t="shared" si="70"/>
        <v>123.57246513845699</v>
      </c>
      <c r="L1107" s="10">
        <f t="shared" si="71"/>
        <v>112.67046026604109</v>
      </c>
    </row>
    <row r="1108" spans="1:12" x14ac:dyDescent="0.3">
      <c r="A1108" s="8"/>
      <c r="B1108" s="8"/>
      <c r="C1108" s="9" t="s">
        <v>769</v>
      </c>
      <c r="D1108" s="9" t="s">
        <v>770</v>
      </c>
      <c r="E1108" s="10">
        <v>37624.199999999997</v>
      </c>
      <c r="F1108" s="10">
        <v>73500</v>
      </c>
      <c r="G1108" s="10">
        <v>70000</v>
      </c>
      <c r="H1108" s="10">
        <v>70000</v>
      </c>
      <c r="I1108" s="10">
        <f t="shared" si="68"/>
        <v>186.05046751824625</v>
      </c>
      <c r="J1108" s="10">
        <f t="shared" si="69"/>
        <v>95.238095238095227</v>
      </c>
      <c r="K1108" s="10">
        <f t="shared" si="70"/>
        <v>186.05046751824625</v>
      </c>
      <c r="L1108" s="10">
        <f t="shared" si="71"/>
        <v>95.238095238095227</v>
      </c>
    </row>
    <row r="1109" spans="1:12" x14ac:dyDescent="0.3">
      <c r="A1109" s="8"/>
      <c r="B1109" s="8"/>
      <c r="C1109" s="9" t="s">
        <v>771</v>
      </c>
      <c r="D1109" s="9" t="s">
        <v>772</v>
      </c>
      <c r="E1109" s="10">
        <v>7783.36</v>
      </c>
      <c r="F1109" s="10">
        <v>2320.56</v>
      </c>
      <c r="G1109" s="10">
        <v>5200</v>
      </c>
      <c r="H1109" s="10">
        <v>5200</v>
      </c>
      <c r="I1109" s="10">
        <f t="shared" si="68"/>
        <v>66.809192944949231</v>
      </c>
      <c r="J1109" s="10">
        <f t="shared" si="69"/>
        <v>224.08384183128209</v>
      </c>
      <c r="K1109" s="10">
        <f t="shared" si="70"/>
        <v>66.809192944949231</v>
      </c>
      <c r="L1109" s="10">
        <f t="shared" si="71"/>
        <v>224.08384183128209</v>
      </c>
    </row>
    <row r="1110" spans="1:12" x14ac:dyDescent="0.3">
      <c r="A1110" s="8"/>
      <c r="B1110" s="8"/>
      <c r="C1110" s="9" t="s">
        <v>773</v>
      </c>
      <c r="D1110" s="9" t="s">
        <v>774</v>
      </c>
      <c r="E1110" s="10">
        <v>469.7</v>
      </c>
      <c r="F1110" s="10">
        <v>0</v>
      </c>
      <c r="G1110" s="10">
        <v>0</v>
      </c>
      <c r="H1110" s="10">
        <v>0</v>
      </c>
      <c r="I1110" s="10">
        <f t="shared" si="68"/>
        <v>0</v>
      </c>
      <c r="J1110" s="10" t="str">
        <f t="shared" si="69"/>
        <v>-</v>
      </c>
      <c r="K1110" s="10">
        <f t="shared" si="70"/>
        <v>0</v>
      </c>
      <c r="L1110" s="10" t="str">
        <f t="shared" si="71"/>
        <v>-</v>
      </c>
    </row>
    <row r="1111" spans="1:12" x14ac:dyDescent="0.3">
      <c r="A1111" s="8"/>
      <c r="B1111" s="8"/>
      <c r="C1111" s="9" t="s">
        <v>779</v>
      </c>
      <c r="D1111" s="9" t="s">
        <v>780</v>
      </c>
      <c r="E1111" s="10">
        <v>165752.99</v>
      </c>
      <c r="F1111" s="10">
        <v>84247.92</v>
      </c>
      <c r="G1111" s="10">
        <v>115000</v>
      </c>
      <c r="H1111" s="10">
        <v>100000</v>
      </c>
      <c r="I1111" s="10">
        <f t="shared" si="68"/>
        <v>69.380347226315493</v>
      </c>
      <c r="J1111" s="10">
        <f t="shared" si="69"/>
        <v>136.5018863373719</v>
      </c>
      <c r="K1111" s="10">
        <f t="shared" si="70"/>
        <v>60.330736718535213</v>
      </c>
      <c r="L1111" s="10">
        <f t="shared" si="71"/>
        <v>118.69729246727991</v>
      </c>
    </row>
    <row r="1112" spans="1:12" x14ac:dyDescent="0.3">
      <c r="A1112" s="5"/>
      <c r="B1112" s="6" t="s">
        <v>387</v>
      </c>
      <c r="C1112" s="5"/>
      <c r="D1112" s="6" t="s">
        <v>388</v>
      </c>
      <c r="E1112" s="7">
        <f>+E1113+E1114+E1115</f>
        <v>229790.57</v>
      </c>
      <c r="F1112" s="7">
        <f>+F1113+F1114+F1115</f>
        <v>293620.12</v>
      </c>
      <c r="G1112" s="7">
        <f>+G1113+G1114+G1115</f>
        <v>323000</v>
      </c>
      <c r="H1112" s="7">
        <f>+H1113+H1114+H1115</f>
        <v>323000</v>
      </c>
      <c r="I1112" s="7">
        <f t="shared" si="68"/>
        <v>140.56277418172556</v>
      </c>
      <c r="J1112" s="7">
        <f t="shared" si="69"/>
        <v>110.00608541403771</v>
      </c>
      <c r="K1112" s="7">
        <f t="shared" si="70"/>
        <v>140.56277418172556</v>
      </c>
      <c r="L1112" s="7">
        <f t="shared" si="71"/>
        <v>110.00608541403771</v>
      </c>
    </row>
    <row r="1113" spans="1:12" x14ac:dyDescent="0.3">
      <c r="A1113" s="8"/>
      <c r="B1113" s="8"/>
      <c r="C1113" s="9" t="s">
        <v>761</v>
      </c>
      <c r="D1113" s="9" t="s">
        <v>762</v>
      </c>
      <c r="E1113" s="10">
        <v>156711.37</v>
      </c>
      <c r="F1113" s="10">
        <v>156968.1</v>
      </c>
      <c r="G1113" s="10">
        <v>170000</v>
      </c>
      <c r="H1113" s="10">
        <v>170000</v>
      </c>
      <c r="I1113" s="10">
        <f t="shared" si="68"/>
        <v>108.47968465849031</v>
      </c>
      <c r="J1113" s="10">
        <f t="shared" si="69"/>
        <v>108.3022601407547</v>
      </c>
      <c r="K1113" s="10">
        <f t="shared" si="70"/>
        <v>108.47968465849031</v>
      </c>
      <c r="L1113" s="10">
        <f t="shared" si="71"/>
        <v>108.3022601407547</v>
      </c>
    </row>
    <row r="1114" spans="1:12" x14ac:dyDescent="0.3">
      <c r="A1114" s="8"/>
      <c r="B1114" s="8"/>
      <c r="C1114" s="9" t="s">
        <v>781</v>
      </c>
      <c r="D1114" s="9" t="s">
        <v>782</v>
      </c>
      <c r="E1114" s="10">
        <v>11000</v>
      </c>
      <c r="F1114" s="10">
        <v>11999.9</v>
      </c>
      <c r="G1114" s="10">
        <v>13000</v>
      </c>
      <c r="H1114" s="10">
        <v>13000</v>
      </c>
      <c r="I1114" s="10">
        <f t="shared" si="68"/>
        <v>118.18181818181819</v>
      </c>
      <c r="J1114" s="10">
        <f t="shared" si="69"/>
        <v>108.33423611863434</v>
      </c>
      <c r="K1114" s="10">
        <f t="shared" si="70"/>
        <v>118.18181818181819</v>
      </c>
      <c r="L1114" s="10">
        <f t="shared" si="71"/>
        <v>108.33423611863434</v>
      </c>
    </row>
    <row r="1115" spans="1:12" x14ac:dyDescent="0.3">
      <c r="A1115" s="8"/>
      <c r="B1115" s="8"/>
      <c r="C1115" s="9" t="s">
        <v>783</v>
      </c>
      <c r="D1115" s="9" t="s">
        <v>784</v>
      </c>
      <c r="E1115" s="10">
        <v>62079.199999999997</v>
      </c>
      <c r="F1115" s="10">
        <v>124652.12</v>
      </c>
      <c r="G1115" s="10">
        <v>140000</v>
      </c>
      <c r="H1115" s="10">
        <v>140000</v>
      </c>
      <c r="I1115" s="10">
        <f t="shared" si="68"/>
        <v>225.51837008208869</v>
      </c>
      <c r="J1115" s="10">
        <f t="shared" si="69"/>
        <v>112.31257037585884</v>
      </c>
      <c r="K1115" s="10">
        <f t="shared" si="70"/>
        <v>225.51837008208869</v>
      </c>
      <c r="L1115" s="10">
        <f t="shared" si="71"/>
        <v>112.31257037585884</v>
      </c>
    </row>
    <row r="1116" spans="1:12" x14ac:dyDescent="0.3">
      <c r="A1116" s="5"/>
      <c r="B1116" s="6" t="s">
        <v>785</v>
      </c>
      <c r="C1116" s="5"/>
      <c r="D1116" s="6" t="s">
        <v>786</v>
      </c>
      <c r="E1116" s="7">
        <f>+E1117+E1118</f>
        <v>0</v>
      </c>
      <c r="F1116" s="7">
        <f>+F1117+F1118</f>
        <v>473000</v>
      </c>
      <c r="G1116" s="7">
        <f>+G1117+G1118</f>
        <v>0</v>
      </c>
      <c r="H1116" s="7">
        <f>+H1117+H1118</f>
        <v>0</v>
      </c>
      <c r="I1116" s="7" t="str">
        <f t="shared" si="68"/>
        <v>-</v>
      </c>
      <c r="J1116" s="7">
        <f t="shared" si="69"/>
        <v>0</v>
      </c>
      <c r="K1116" s="7" t="str">
        <f t="shared" si="70"/>
        <v>-</v>
      </c>
      <c r="L1116" s="7">
        <f t="shared" si="71"/>
        <v>0</v>
      </c>
    </row>
    <row r="1117" spans="1:12" x14ac:dyDescent="0.3">
      <c r="A1117" s="8"/>
      <c r="B1117" s="8"/>
      <c r="C1117" s="9" t="s">
        <v>759</v>
      </c>
      <c r="D1117" s="9" t="s">
        <v>760</v>
      </c>
      <c r="E1117" s="10">
        <v>0</v>
      </c>
      <c r="F1117" s="10">
        <v>300000</v>
      </c>
      <c r="G1117" s="10">
        <v>0</v>
      </c>
      <c r="H1117" s="10">
        <v>0</v>
      </c>
      <c r="I1117" s="10" t="str">
        <f t="shared" si="68"/>
        <v>-</v>
      </c>
      <c r="J1117" s="10">
        <f t="shared" si="69"/>
        <v>0</v>
      </c>
      <c r="K1117" s="10" t="str">
        <f t="shared" si="70"/>
        <v>-</v>
      </c>
      <c r="L1117" s="10">
        <f t="shared" si="71"/>
        <v>0</v>
      </c>
    </row>
    <row r="1118" spans="1:12" x14ac:dyDescent="0.3">
      <c r="A1118" s="8"/>
      <c r="B1118" s="8"/>
      <c r="C1118" s="9" t="s">
        <v>787</v>
      </c>
      <c r="D1118" s="9" t="s">
        <v>788</v>
      </c>
      <c r="E1118" s="10">
        <v>0</v>
      </c>
      <c r="F1118" s="10">
        <v>173000</v>
      </c>
      <c r="G1118" s="10">
        <v>0</v>
      </c>
      <c r="H1118" s="10">
        <v>0</v>
      </c>
      <c r="I1118" s="10" t="str">
        <f t="shared" si="68"/>
        <v>-</v>
      </c>
      <c r="J1118" s="10">
        <f t="shared" si="69"/>
        <v>0</v>
      </c>
      <c r="K1118" s="10" t="str">
        <f t="shared" si="70"/>
        <v>-</v>
      </c>
      <c r="L1118" s="10">
        <f t="shared" si="71"/>
        <v>0</v>
      </c>
    </row>
    <row r="1119" spans="1:12" x14ac:dyDescent="0.3">
      <c r="A1119" s="5"/>
      <c r="B1119" s="6" t="s">
        <v>89</v>
      </c>
      <c r="C1119" s="5"/>
      <c r="D1119" s="6" t="s">
        <v>90</v>
      </c>
      <c r="E1119" s="7">
        <f>+E1120+E1121</f>
        <v>25779.23</v>
      </c>
      <c r="F1119" s="7">
        <f>+F1120+F1121</f>
        <v>45395.98</v>
      </c>
      <c r="G1119" s="7">
        <f>+G1120+G1121</f>
        <v>80000</v>
      </c>
      <c r="H1119" s="7">
        <f>+H1120+H1121</f>
        <v>80000</v>
      </c>
      <c r="I1119" s="7">
        <f t="shared" si="68"/>
        <v>310.32734492069778</v>
      </c>
      <c r="J1119" s="7">
        <f t="shared" si="69"/>
        <v>176.22705799059739</v>
      </c>
      <c r="K1119" s="7">
        <f t="shared" si="70"/>
        <v>310.32734492069778</v>
      </c>
      <c r="L1119" s="7">
        <f t="shared" si="71"/>
        <v>176.22705799059739</v>
      </c>
    </row>
    <row r="1120" spans="1:12" x14ac:dyDescent="0.3">
      <c r="A1120" s="8"/>
      <c r="B1120" s="8"/>
      <c r="C1120" s="9" t="s">
        <v>759</v>
      </c>
      <c r="D1120" s="9" t="s">
        <v>760</v>
      </c>
      <c r="E1120" s="10">
        <v>9006.39</v>
      </c>
      <c r="F1120" s="10">
        <v>45395.98</v>
      </c>
      <c r="G1120" s="10">
        <v>80000</v>
      </c>
      <c r="H1120" s="10">
        <v>80000</v>
      </c>
      <c r="I1120" s="10">
        <f t="shared" si="68"/>
        <v>888.25822554874935</v>
      </c>
      <c r="J1120" s="10">
        <f t="shared" si="69"/>
        <v>176.22705799059739</v>
      </c>
      <c r="K1120" s="10">
        <f t="shared" si="70"/>
        <v>888.25822554874935</v>
      </c>
      <c r="L1120" s="10">
        <f t="shared" si="71"/>
        <v>176.22705799059739</v>
      </c>
    </row>
    <row r="1121" spans="1:12" x14ac:dyDescent="0.3">
      <c r="A1121" s="8"/>
      <c r="B1121" s="8"/>
      <c r="C1121" s="9" t="s">
        <v>771</v>
      </c>
      <c r="D1121" s="9" t="s">
        <v>772</v>
      </c>
      <c r="E1121" s="10">
        <v>16772.84</v>
      </c>
      <c r="F1121" s="10">
        <v>0</v>
      </c>
      <c r="G1121" s="10">
        <v>0</v>
      </c>
      <c r="H1121" s="10">
        <v>0</v>
      </c>
      <c r="I1121" s="10">
        <f t="shared" si="68"/>
        <v>0</v>
      </c>
      <c r="J1121" s="10" t="str">
        <f t="shared" si="69"/>
        <v>-</v>
      </c>
      <c r="K1121" s="10">
        <f t="shared" si="70"/>
        <v>0</v>
      </c>
      <c r="L1121" s="10" t="str">
        <f t="shared" si="71"/>
        <v>-</v>
      </c>
    </row>
    <row r="1122" spans="1:12" x14ac:dyDescent="0.3">
      <c r="A1122" s="5"/>
      <c r="B1122" s="6" t="s">
        <v>539</v>
      </c>
      <c r="C1122" s="5"/>
      <c r="D1122" s="6" t="s">
        <v>540</v>
      </c>
      <c r="E1122" s="7">
        <f>+E1123</f>
        <v>267158.90999999997</v>
      </c>
      <c r="F1122" s="7">
        <f>+F1123</f>
        <v>0</v>
      </c>
      <c r="G1122" s="7">
        <f>+G1123</f>
        <v>0</v>
      </c>
      <c r="H1122" s="7">
        <f>+H1123</f>
        <v>0</v>
      </c>
      <c r="I1122" s="7">
        <f t="shared" si="68"/>
        <v>0</v>
      </c>
      <c r="J1122" s="7" t="str">
        <f t="shared" si="69"/>
        <v>-</v>
      </c>
      <c r="K1122" s="7">
        <f t="shared" si="70"/>
        <v>0</v>
      </c>
      <c r="L1122" s="7" t="str">
        <f t="shared" si="71"/>
        <v>-</v>
      </c>
    </row>
    <row r="1123" spans="1:12" x14ac:dyDescent="0.3">
      <c r="A1123" s="8"/>
      <c r="B1123" s="8"/>
      <c r="C1123" s="9" t="s">
        <v>759</v>
      </c>
      <c r="D1123" s="9" t="s">
        <v>760</v>
      </c>
      <c r="E1123" s="10">
        <v>267158.90999999997</v>
      </c>
      <c r="F1123" s="10">
        <v>0</v>
      </c>
      <c r="G1123" s="10">
        <v>0</v>
      </c>
      <c r="H1123" s="10">
        <v>0</v>
      </c>
      <c r="I1123" s="10">
        <f t="shared" si="68"/>
        <v>0</v>
      </c>
      <c r="J1123" s="10" t="str">
        <f t="shared" si="69"/>
        <v>-</v>
      </c>
      <c r="K1123" s="10">
        <f t="shared" si="70"/>
        <v>0</v>
      </c>
      <c r="L1123" s="10" t="str">
        <f t="shared" si="71"/>
        <v>-</v>
      </c>
    </row>
    <row r="1124" spans="1:12" x14ac:dyDescent="0.3">
      <c r="A1124" s="5"/>
      <c r="B1124" s="6" t="s">
        <v>252</v>
      </c>
      <c r="C1124" s="5"/>
      <c r="D1124" s="6" t="s">
        <v>253</v>
      </c>
      <c r="E1124" s="7">
        <f>+E1125+E1126+E1127</f>
        <v>319612.79000000004</v>
      </c>
      <c r="F1124" s="7">
        <f>+F1125+F1126+F1127</f>
        <v>252252.96</v>
      </c>
      <c r="G1124" s="7">
        <f>+G1125+G1126+G1127</f>
        <v>2501051</v>
      </c>
      <c r="H1124" s="7">
        <f>+H1125+H1126+H1127</f>
        <v>1216000</v>
      </c>
      <c r="I1124" s="7">
        <f t="shared" si="68"/>
        <v>782.52531758819782</v>
      </c>
      <c r="J1124" s="7">
        <f t="shared" si="69"/>
        <v>991.4852931755488</v>
      </c>
      <c r="K1124" s="7">
        <f t="shared" si="70"/>
        <v>380.46036893579884</v>
      </c>
      <c r="L1124" s="7">
        <f t="shared" si="71"/>
        <v>482.05579034632535</v>
      </c>
    </row>
    <row r="1125" spans="1:12" x14ac:dyDescent="0.3">
      <c r="A1125" s="8"/>
      <c r="B1125" s="8"/>
      <c r="C1125" s="9" t="s">
        <v>759</v>
      </c>
      <c r="D1125" s="9" t="s">
        <v>760</v>
      </c>
      <c r="E1125" s="10">
        <v>251280.91</v>
      </c>
      <c r="F1125" s="10">
        <v>181645.05</v>
      </c>
      <c r="G1125" s="10">
        <v>2249000</v>
      </c>
      <c r="H1125" s="10">
        <v>1120000</v>
      </c>
      <c r="I1125" s="10">
        <f t="shared" si="68"/>
        <v>895.01426909031818</v>
      </c>
      <c r="J1125" s="10">
        <f t="shared" si="69"/>
        <v>1238.1289773654719</v>
      </c>
      <c r="K1125" s="10">
        <f t="shared" si="70"/>
        <v>445.71631008499605</v>
      </c>
      <c r="L1125" s="10">
        <f t="shared" si="71"/>
        <v>616.58712967955921</v>
      </c>
    </row>
    <row r="1126" spans="1:12" x14ac:dyDescent="0.3">
      <c r="A1126" s="8"/>
      <c r="B1126" s="8"/>
      <c r="C1126" s="9" t="s">
        <v>763</v>
      </c>
      <c r="D1126" s="9" t="s">
        <v>764</v>
      </c>
      <c r="E1126" s="10">
        <v>68331.88</v>
      </c>
      <c r="F1126" s="10">
        <v>70607.91</v>
      </c>
      <c r="G1126" s="10">
        <v>96000</v>
      </c>
      <c r="H1126" s="10">
        <v>96000</v>
      </c>
      <c r="I1126" s="10">
        <f t="shared" si="68"/>
        <v>140.49079287735094</v>
      </c>
      <c r="J1126" s="10">
        <f t="shared" si="69"/>
        <v>135.96210396257302</v>
      </c>
      <c r="K1126" s="10">
        <f t="shared" si="70"/>
        <v>140.49079287735094</v>
      </c>
      <c r="L1126" s="10">
        <f t="shared" si="71"/>
        <v>135.96210396257302</v>
      </c>
    </row>
    <row r="1127" spans="1:12" x14ac:dyDescent="0.3">
      <c r="A1127" s="8"/>
      <c r="B1127" s="8"/>
      <c r="C1127" s="9" t="s">
        <v>789</v>
      </c>
      <c r="D1127" s="9" t="s">
        <v>790</v>
      </c>
      <c r="E1127" s="10">
        <v>0</v>
      </c>
      <c r="F1127" s="10">
        <v>0</v>
      </c>
      <c r="G1127" s="10">
        <v>156051</v>
      </c>
      <c r="H1127" s="10">
        <v>0</v>
      </c>
      <c r="I1127" s="10" t="str">
        <f t="shared" si="68"/>
        <v>-</v>
      </c>
      <c r="J1127" s="10" t="str">
        <f t="shared" si="69"/>
        <v>-</v>
      </c>
      <c r="K1127" s="10" t="str">
        <f t="shared" si="70"/>
        <v>-</v>
      </c>
      <c r="L1127" s="10" t="str">
        <f t="shared" si="71"/>
        <v>-</v>
      </c>
    </row>
    <row r="1128" spans="1:12" x14ac:dyDescent="0.3">
      <c r="A1128" s="5"/>
      <c r="B1128" s="6" t="s">
        <v>543</v>
      </c>
      <c r="C1128" s="5"/>
      <c r="D1128" s="6" t="s">
        <v>544</v>
      </c>
      <c r="E1128" s="7">
        <f>+E1129</f>
        <v>87020.29</v>
      </c>
      <c r="F1128" s="7">
        <f>+F1129</f>
        <v>1008908.28</v>
      </c>
      <c r="G1128" s="7">
        <f>+G1129</f>
        <v>7900000</v>
      </c>
      <c r="H1128" s="7">
        <f>+H1129</f>
        <v>1100000</v>
      </c>
      <c r="I1128" s="7">
        <f t="shared" si="68"/>
        <v>9078.3425336780656</v>
      </c>
      <c r="J1128" s="7">
        <f t="shared" si="69"/>
        <v>783.02459763735908</v>
      </c>
      <c r="K1128" s="7">
        <f t="shared" si="70"/>
        <v>1264.073011018465</v>
      </c>
      <c r="L1128" s="7">
        <f t="shared" si="71"/>
        <v>109.02874144317659</v>
      </c>
    </row>
    <row r="1129" spans="1:12" x14ac:dyDescent="0.3">
      <c r="A1129" s="8"/>
      <c r="B1129" s="8"/>
      <c r="C1129" s="9" t="s">
        <v>761</v>
      </c>
      <c r="D1129" s="9" t="s">
        <v>762</v>
      </c>
      <c r="E1129" s="10">
        <v>87020.29</v>
      </c>
      <c r="F1129" s="10">
        <v>1008908.28</v>
      </c>
      <c r="G1129" s="10">
        <v>7900000</v>
      </c>
      <c r="H1129" s="10">
        <v>1100000</v>
      </c>
      <c r="I1129" s="10">
        <f t="shared" si="68"/>
        <v>9078.3425336780656</v>
      </c>
      <c r="J1129" s="10">
        <f t="shared" si="69"/>
        <v>783.02459763735908</v>
      </c>
      <c r="K1129" s="10">
        <f t="shared" si="70"/>
        <v>1264.073011018465</v>
      </c>
      <c r="L1129" s="10">
        <f t="shared" si="71"/>
        <v>109.02874144317659</v>
      </c>
    </row>
    <row r="1130" spans="1:12" x14ac:dyDescent="0.3">
      <c r="A1130" s="5"/>
      <c r="B1130" s="6" t="s">
        <v>91</v>
      </c>
      <c r="C1130" s="5"/>
      <c r="D1130" s="6" t="s">
        <v>92</v>
      </c>
      <c r="E1130" s="7">
        <f>+E1131</f>
        <v>6784.18</v>
      </c>
      <c r="F1130" s="7">
        <f>+F1131</f>
        <v>0</v>
      </c>
      <c r="G1130" s="7">
        <f>+G1131</f>
        <v>0</v>
      </c>
      <c r="H1130" s="7">
        <f>+H1131</f>
        <v>0</v>
      </c>
      <c r="I1130" s="7">
        <f t="shared" si="68"/>
        <v>0</v>
      </c>
      <c r="J1130" s="7" t="str">
        <f t="shared" si="69"/>
        <v>-</v>
      </c>
      <c r="K1130" s="7">
        <f t="shared" si="70"/>
        <v>0</v>
      </c>
      <c r="L1130" s="7" t="str">
        <f t="shared" si="71"/>
        <v>-</v>
      </c>
    </row>
    <row r="1131" spans="1:12" x14ac:dyDescent="0.3">
      <c r="A1131" s="8"/>
      <c r="B1131" s="8"/>
      <c r="C1131" s="9" t="s">
        <v>771</v>
      </c>
      <c r="D1131" s="9" t="s">
        <v>772</v>
      </c>
      <c r="E1131" s="10">
        <v>6784.18</v>
      </c>
      <c r="F1131" s="10">
        <v>0</v>
      </c>
      <c r="G1131" s="10">
        <v>0</v>
      </c>
      <c r="H1131" s="10">
        <v>0</v>
      </c>
      <c r="I1131" s="10">
        <f t="shared" si="68"/>
        <v>0</v>
      </c>
      <c r="J1131" s="10" t="str">
        <f t="shared" si="69"/>
        <v>-</v>
      </c>
      <c r="K1131" s="10">
        <f t="shared" si="70"/>
        <v>0</v>
      </c>
      <c r="L1131" s="10" t="str">
        <f t="shared" si="71"/>
        <v>-</v>
      </c>
    </row>
    <row r="1132" spans="1:12" x14ac:dyDescent="0.3">
      <c r="A1132" s="5"/>
      <c r="B1132" s="6" t="s">
        <v>471</v>
      </c>
      <c r="C1132" s="5"/>
      <c r="D1132" s="6" t="s">
        <v>472</v>
      </c>
      <c r="E1132" s="7">
        <f>+E1133+E1134+E1135+E1136</f>
        <v>40607.72</v>
      </c>
      <c r="F1132" s="7">
        <f>+F1133+F1134+F1135+F1136</f>
        <v>12894.23</v>
      </c>
      <c r="G1132" s="7">
        <f>+G1133+G1134+G1135+G1136</f>
        <v>437614</v>
      </c>
      <c r="H1132" s="7">
        <f>+H1133+H1134+H1135+H1136</f>
        <v>30000</v>
      </c>
      <c r="I1132" s="7">
        <f t="shared" si="68"/>
        <v>1077.6620800182823</v>
      </c>
      <c r="J1132" s="7">
        <f t="shared" si="69"/>
        <v>3393.8746245413645</v>
      </c>
      <c r="K1132" s="7">
        <f t="shared" si="70"/>
        <v>73.877577958082838</v>
      </c>
      <c r="L1132" s="7">
        <f t="shared" si="71"/>
        <v>232.66220627365882</v>
      </c>
    </row>
    <row r="1133" spans="1:12" x14ac:dyDescent="0.3">
      <c r="A1133" s="8"/>
      <c r="B1133" s="8"/>
      <c r="C1133" s="9" t="s">
        <v>759</v>
      </c>
      <c r="D1133" s="9" t="s">
        <v>760</v>
      </c>
      <c r="E1133" s="10">
        <v>15457.72</v>
      </c>
      <c r="F1133" s="10">
        <v>12894.18</v>
      </c>
      <c r="G1133" s="10">
        <v>417000</v>
      </c>
      <c r="H1133" s="10">
        <v>30000</v>
      </c>
      <c r="I1133" s="10">
        <f t="shared" si="68"/>
        <v>2697.6811586702306</v>
      </c>
      <c r="J1133" s="10">
        <f t="shared" si="69"/>
        <v>3234.0172077635025</v>
      </c>
      <c r="K1133" s="10">
        <f t="shared" si="70"/>
        <v>194.07778119929719</v>
      </c>
      <c r="L1133" s="10">
        <f t="shared" si="71"/>
        <v>232.66310847219444</v>
      </c>
    </row>
    <row r="1134" spans="1:12" x14ac:dyDescent="0.3">
      <c r="A1134" s="8"/>
      <c r="B1134" s="8"/>
      <c r="C1134" s="9" t="s">
        <v>763</v>
      </c>
      <c r="D1134" s="9" t="s">
        <v>764</v>
      </c>
      <c r="E1134" s="10">
        <v>0</v>
      </c>
      <c r="F1134" s="10">
        <v>0.05</v>
      </c>
      <c r="G1134" s="10">
        <v>0</v>
      </c>
      <c r="H1134" s="10">
        <v>0</v>
      </c>
      <c r="I1134" s="10" t="str">
        <f t="shared" si="68"/>
        <v>-</v>
      </c>
      <c r="J1134" s="10">
        <f t="shared" si="69"/>
        <v>0</v>
      </c>
      <c r="K1134" s="10" t="str">
        <f t="shared" si="70"/>
        <v>-</v>
      </c>
      <c r="L1134" s="10">
        <f t="shared" si="71"/>
        <v>0</v>
      </c>
    </row>
    <row r="1135" spans="1:12" x14ac:dyDescent="0.3">
      <c r="A1135" s="8"/>
      <c r="B1135" s="8"/>
      <c r="C1135" s="9" t="s">
        <v>789</v>
      </c>
      <c r="D1135" s="9" t="s">
        <v>790</v>
      </c>
      <c r="E1135" s="10">
        <v>0</v>
      </c>
      <c r="F1135" s="10">
        <v>0</v>
      </c>
      <c r="G1135" s="10">
        <v>20614</v>
      </c>
      <c r="H1135" s="10">
        <v>0</v>
      </c>
      <c r="I1135" s="10" t="str">
        <f t="shared" si="68"/>
        <v>-</v>
      </c>
      <c r="J1135" s="10" t="str">
        <f t="shared" si="69"/>
        <v>-</v>
      </c>
      <c r="K1135" s="10" t="str">
        <f t="shared" si="70"/>
        <v>-</v>
      </c>
      <c r="L1135" s="10" t="str">
        <f t="shared" si="71"/>
        <v>-</v>
      </c>
    </row>
    <row r="1136" spans="1:12" x14ac:dyDescent="0.3">
      <c r="A1136" s="8"/>
      <c r="B1136" s="8"/>
      <c r="C1136" s="9" t="s">
        <v>771</v>
      </c>
      <c r="D1136" s="9" t="s">
        <v>772</v>
      </c>
      <c r="E1136" s="10">
        <v>25150</v>
      </c>
      <c r="F1136" s="10">
        <v>0</v>
      </c>
      <c r="G1136" s="10">
        <v>0</v>
      </c>
      <c r="H1136" s="10">
        <v>0</v>
      </c>
      <c r="I1136" s="10">
        <f t="shared" si="68"/>
        <v>0</v>
      </c>
      <c r="J1136" s="10" t="str">
        <f t="shared" si="69"/>
        <v>-</v>
      </c>
      <c r="K1136" s="10">
        <f t="shared" si="70"/>
        <v>0</v>
      </c>
      <c r="L1136" s="10" t="str">
        <f t="shared" si="71"/>
        <v>-</v>
      </c>
    </row>
    <row r="1137" spans="1:12" x14ac:dyDescent="0.3">
      <c r="A1137" s="5"/>
      <c r="B1137" s="6" t="s">
        <v>791</v>
      </c>
      <c r="C1137" s="5"/>
      <c r="D1137" s="6" t="s">
        <v>792</v>
      </c>
      <c r="E1137" s="7">
        <f>+E1138</f>
        <v>0</v>
      </c>
      <c r="F1137" s="7">
        <f>+F1138</f>
        <v>6601.5</v>
      </c>
      <c r="G1137" s="7">
        <f>+G1138</f>
        <v>0</v>
      </c>
      <c r="H1137" s="7">
        <f>+H1138</f>
        <v>0</v>
      </c>
      <c r="I1137" s="7" t="str">
        <f t="shared" si="68"/>
        <v>-</v>
      </c>
      <c r="J1137" s="7">
        <f t="shared" si="69"/>
        <v>0</v>
      </c>
      <c r="K1137" s="7" t="str">
        <f t="shared" si="70"/>
        <v>-</v>
      </c>
      <c r="L1137" s="7">
        <f t="shared" si="71"/>
        <v>0</v>
      </c>
    </row>
    <row r="1138" spans="1:12" x14ac:dyDescent="0.3">
      <c r="A1138" s="8"/>
      <c r="B1138" s="8"/>
      <c r="C1138" s="9" t="s">
        <v>759</v>
      </c>
      <c r="D1138" s="9" t="s">
        <v>760</v>
      </c>
      <c r="E1138" s="10">
        <v>0</v>
      </c>
      <c r="F1138" s="10">
        <v>6601.5</v>
      </c>
      <c r="G1138" s="10">
        <v>0</v>
      </c>
      <c r="H1138" s="10">
        <v>0</v>
      </c>
      <c r="I1138" s="10" t="str">
        <f t="shared" si="68"/>
        <v>-</v>
      </c>
      <c r="J1138" s="10">
        <f t="shared" si="69"/>
        <v>0</v>
      </c>
      <c r="K1138" s="10" t="str">
        <f t="shared" si="70"/>
        <v>-</v>
      </c>
      <c r="L1138" s="10">
        <f t="shared" si="71"/>
        <v>0</v>
      </c>
    </row>
    <row r="1139" spans="1:12" x14ac:dyDescent="0.3">
      <c r="A1139" s="5"/>
      <c r="B1139" s="6" t="s">
        <v>793</v>
      </c>
      <c r="C1139" s="5"/>
      <c r="D1139" s="6" t="s">
        <v>794</v>
      </c>
      <c r="E1139" s="7">
        <f>+E1140+E1141</f>
        <v>147185.38</v>
      </c>
      <c r="F1139" s="7">
        <f>+F1140+F1141</f>
        <v>63921.57</v>
      </c>
      <c r="G1139" s="7">
        <f>+G1140+G1141</f>
        <v>150000</v>
      </c>
      <c r="H1139" s="7">
        <f>+H1140+H1141</f>
        <v>150000</v>
      </c>
      <c r="I1139" s="7">
        <f t="shared" si="68"/>
        <v>101.91229590873768</v>
      </c>
      <c r="J1139" s="7">
        <f t="shared" si="69"/>
        <v>234.66257164834968</v>
      </c>
      <c r="K1139" s="7">
        <f t="shared" si="70"/>
        <v>101.91229590873768</v>
      </c>
      <c r="L1139" s="7">
        <f t="shared" si="71"/>
        <v>234.66257164834968</v>
      </c>
    </row>
    <row r="1140" spans="1:12" x14ac:dyDescent="0.3">
      <c r="A1140" s="8"/>
      <c r="B1140" s="8"/>
      <c r="C1140" s="9" t="s">
        <v>759</v>
      </c>
      <c r="D1140" s="9" t="s">
        <v>760</v>
      </c>
      <c r="E1140" s="10">
        <v>145182.66</v>
      </c>
      <c r="F1140" s="10">
        <v>57393.08</v>
      </c>
      <c r="G1140" s="10">
        <v>150000</v>
      </c>
      <c r="H1140" s="10">
        <v>150000</v>
      </c>
      <c r="I1140" s="10">
        <f t="shared" si="68"/>
        <v>103.31812352797502</v>
      </c>
      <c r="J1140" s="10">
        <f t="shared" si="69"/>
        <v>261.35555018131106</v>
      </c>
      <c r="K1140" s="10">
        <f t="shared" si="70"/>
        <v>103.31812352797502</v>
      </c>
      <c r="L1140" s="10">
        <f t="shared" si="71"/>
        <v>261.35555018131106</v>
      </c>
    </row>
    <row r="1141" spans="1:12" x14ac:dyDescent="0.3">
      <c r="A1141" s="8"/>
      <c r="B1141" s="8"/>
      <c r="C1141" s="9" t="s">
        <v>767</v>
      </c>
      <c r="D1141" s="9" t="s">
        <v>768</v>
      </c>
      <c r="E1141" s="10">
        <v>2002.72</v>
      </c>
      <c r="F1141" s="10">
        <v>6528.49</v>
      </c>
      <c r="G1141" s="10">
        <v>0</v>
      </c>
      <c r="H1141" s="10">
        <v>0</v>
      </c>
      <c r="I1141" s="10">
        <f t="shared" si="68"/>
        <v>0</v>
      </c>
      <c r="J1141" s="10">
        <f t="shared" si="69"/>
        <v>0</v>
      </c>
      <c r="K1141" s="10">
        <f t="shared" si="70"/>
        <v>0</v>
      </c>
      <c r="L1141" s="10">
        <f t="shared" si="71"/>
        <v>0</v>
      </c>
    </row>
    <row r="1142" spans="1:12" x14ac:dyDescent="0.3">
      <c r="A1142" s="5"/>
      <c r="B1142" s="6" t="s">
        <v>795</v>
      </c>
      <c r="C1142" s="5"/>
      <c r="D1142" s="6" t="s">
        <v>796</v>
      </c>
      <c r="E1142" s="7">
        <f>+E1143+E1144+E1145</f>
        <v>27797.27</v>
      </c>
      <c r="F1142" s="7">
        <f>+F1143+F1144+F1145</f>
        <v>90399.53</v>
      </c>
      <c r="G1142" s="7">
        <f>+G1143+G1144+G1145</f>
        <v>99550</v>
      </c>
      <c r="H1142" s="7">
        <f>+H1143+H1144+H1145</f>
        <v>99550</v>
      </c>
      <c r="I1142" s="7">
        <f t="shared" si="68"/>
        <v>358.12869393289344</v>
      </c>
      <c r="J1142" s="7">
        <f t="shared" si="69"/>
        <v>110.12225395419644</v>
      </c>
      <c r="K1142" s="7">
        <f t="shared" si="70"/>
        <v>358.12869393289344</v>
      </c>
      <c r="L1142" s="7">
        <f t="shared" si="71"/>
        <v>110.12225395419644</v>
      </c>
    </row>
    <row r="1143" spans="1:12" x14ac:dyDescent="0.3">
      <c r="A1143" s="8"/>
      <c r="B1143" s="8"/>
      <c r="C1143" s="9" t="s">
        <v>757</v>
      </c>
      <c r="D1143" s="9" t="s">
        <v>758</v>
      </c>
      <c r="E1143" s="10">
        <v>0</v>
      </c>
      <c r="F1143" s="10">
        <v>43477.18</v>
      </c>
      <c r="G1143" s="10">
        <v>69750</v>
      </c>
      <c r="H1143" s="10">
        <v>69750</v>
      </c>
      <c r="I1143" s="10" t="str">
        <f t="shared" si="68"/>
        <v>-</v>
      </c>
      <c r="J1143" s="10">
        <f t="shared" si="69"/>
        <v>160.42898826464827</v>
      </c>
      <c r="K1143" s="10" t="str">
        <f t="shared" si="70"/>
        <v>-</v>
      </c>
      <c r="L1143" s="10">
        <f t="shared" si="71"/>
        <v>160.42898826464827</v>
      </c>
    </row>
    <row r="1144" spans="1:12" x14ac:dyDescent="0.3">
      <c r="A1144" s="8"/>
      <c r="B1144" s="8"/>
      <c r="C1144" s="9" t="s">
        <v>759</v>
      </c>
      <c r="D1144" s="9" t="s">
        <v>760</v>
      </c>
      <c r="E1144" s="10">
        <v>0</v>
      </c>
      <c r="F1144" s="10">
        <v>23650.87</v>
      </c>
      <c r="G1144" s="10">
        <v>0</v>
      </c>
      <c r="H1144" s="10">
        <v>0</v>
      </c>
      <c r="I1144" s="10" t="str">
        <f t="shared" si="68"/>
        <v>-</v>
      </c>
      <c r="J1144" s="10">
        <f t="shared" si="69"/>
        <v>0</v>
      </c>
      <c r="K1144" s="10" t="str">
        <f t="shared" si="70"/>
        <v>-</v>
      </c>
      <c r="L1144" s="10">
        <f t="shared" si="71"/>
        <v>0</v>
      </c>
    </row>
    <row r="1145" spans="1:12" x14ac:dyDescent="0.3">
      <c r="A1145" s="8"/>
      <c r="B1145" s="8"/>
      <c r="C1145" s="9" t="s">
        <v>767</v>
      </c>
      <c r="D1145" s="9" t="s">
        <v>768</v>
      </c>
      <c r="E1145" s="10">
        <v>27797.27</v>
      </c>
      <c r="F1145" s="10">
        <v>23271.48</v>
      </c>
      <c r="G1145" s="10">
        <v>29800</v>
      </c>
      <c r="H1145" s="10">
        <v>29800</v>
      </c>
      <c r="I1145" s="10">
        <f t="shared" si="68"/>
        <v>107.20477226720466</v>
      </c>
      <c r="J1145" s="10">
        <f t="shared" si="69"/>
        <v>128.05373788001449</v>
      </c>
      <c r="K1145" s="10">
        <f t="shared" si="70"/>
        <v>107.20477226720466</v>
      </c>
      <c r="L1145" s="10">
        <f t="shared" si="71"/>
        <v>128.05373788001449</v>
      </c>
    </row>
    <row r="1146" spans="1:12" x14ac:dyDescent="0.3">
      <c r="A1146" s="5"/>
      <c r="B1146" s="6" t="s">
        <v>797</v>
      </c>
      <c r="C1146" s="5"/>
      <c r="D1146" s="6" t="s">
        <v>798</v>
      </c>
      <c r="E1146" s="7">
        <f>+E1147+E1148+E1149</f>
        <v>32129.949999999997</v>
      </c>
      <c r="F1146" s="7">
        <f>+F1147+F1148+F1149</f>
        <v>41333.699999999997</v>
      </c>
      <c r="G1146" s="7">
        <f>+G1147+G1148+G1149</f>
        <v>59000</v>
      </c>
      <c r="H1146" s="7">
        <f>+H1147+H1148+H1149</f>
        <v>59000</v>
      </c>
      <c r="I1146" s="7">
        <f t="shared" si="68"/>
        <v>183.62929291828965</v>
      </c>
      <c r="J1146" s="7">
        <f t="shared" si="69"/>
        <v>142.74066923599872</v>
      </c>
      <c r="K1146" s="7">
        <f t="shared" si="70"/>
        <v>183.62929291828965</v>
      </c>
      <c r="L1146" s="7">
        <f t="shared" si="71"/>
        <v>142.74066923599872</v>
      </c>
    </row>
    <row r="1147" spans="1:12" x14ac:dyDescent="0.3">
      <c r="A1147" s="8"/>
      <c r="B1147" s="8"/>
      <c r="C1147" s="9" t="s">
        <v>759</v>
      </c>
      <c r="D1147" s="9" t="s">
        <v>760</v>
      </c>
      <c r="E1147" s="10">
        <v>0</v>
      </c>
      <c r="F1147" s="10">
        <v>12284.35</v>
      </c>
      <c r="G1147" s="10">
        <v>0</v>
      </c>
      <c r="H1147" s="10">
        <v>0</v>
      </c>
      <c r="I1147" s="10" t="str">
        <f t="shared" si="68"/>
        <v>-</v>
      </c>
      <c r="J1147" s="10">
        <f t="shared" si="69"/>
        <v>0</v>
      </c>
      <c r="K1147" s="10" t="str">
        <f t="shared" si="70"/>
        <v>-</v>
      </c>
      <c r="L1147" s="10">
        <f t="shared" si="71"/>
        <v>0</v>
      </c>
    </row>
    <row r="1148" spans="1:12" x14ac:dyDescent="0.3">
      <c r="A1148" s="8"/>
      <c r="B1148" s="8"/>
      <c r="C1148" s="9" t="s">
        <v>765</v>
      </c>
      <c r="D1148" s="9" t="s">
        <v>766</v>
      </c>
      <c r="E1148" s="10">
        <v>21109.85</v>
      </c>
      <c r="F1148" s="10">
        <v>8725.49</v>
      </c>
      <c r="G1148" s="10">
        <v>9000</v>
      </c>
      <c r="H1148" s="10">
        <v>9000</v>
      </c>
      <c r="I1148" s="10">
        <f t="shared" si="68"/>
        <v>42.634125775408165</v>
      </c>
      <c r="J1148" s="10">
        <f t="shared" si="69"/>
        <v>103.14606973361956</v>
      </c>
      <c r="K1148" s="10">
        <f t="shared" si="70"/>
        <v>42.634125775408165</v>
      </c>
      <c r="L1148" s="10">
        <f t="shared" si="71"/>
        <v>103.14606973361956</v>
      </c>
    </row>
    <row r="1149" spans="1:12" x14ac:dyDescent="0.3">
      <c r="A1149" s="8"/>
      <c r="B1149" s="8"/>
      <c r="C1149" s="9" t="s">
        <v>787</v>
      </c>
      <c r="D1149" s="9" t="s">
        <v>788</v>
      </c>
      <c r="E1149" s="10">
        <v>11020.1</v>
      </c>
      <c r="F1149" s="10">
        <v>20323.86</v>
      </c>
      <c r="G1149" s="10">
        <v>50000</v>
      </c>
      <c r="H1149" s="10">
        <v>50000</v>
      </c>
      <c r="I1149" s="10">
        <f t="shared" si="68"/>
        <v>453.71639095833973</v>
      </c>
      <c r="J1149" s="10">
        <f t="shared" si="69"/>
        <v>246.01625872250645</v>
      </c>
      <c r="K1149" s="10">
        <f t="shared" si="70"/>
        <v>453.71639095833973</v>
      </c>
      <c r="L1149" s="10">
        <f t="shared" si="71"/>
        <v>246.01625872250645</v>
      </c>
    </row>
    <row r="1150" spans="1:12" x14ac:dyDescent="0.3">
      <c r="A1150" s="5"/>
      <c r="B1150" s="6" t="s">
        <v>254</v>
      </c>
      <c r="C1150" s="5"/>
      <c r="D1150" s="6" t="s">
        <v>255</v>
      </c>
      <c r="E1150" s="7">
        <f>+E1151+E1152+E1153</f>
        <v>34088.769999999997</v>
      </c>
      <c r="F1150" s="7">
        <f>+F1151+F1152+F1153</f>
        <v>378130.05</v>
      </c>
      <c r="G1150" s="7">
        <f>+G1151+G1152+G1153</f>
        <v>0</v>
      </c>
      <c r="H1150" s="7">
        <f>+H1151+H1152+H1153</f>
        <v>100000</v>
      </c>
      <c r="I1150" s="7">
        <f t="shared" si="68"/>
        <v>0</v>
      </c>
      <c r="J1150" s="7">
        <f t="shared" si="69"/>
        <v>0</v>
      </c>
      <c r="K1150" s="7">
        <f t="shared" si="70"/>
        <v>293.35174017719032</v>
      </c>
      <c r="L1150" s="7">
        <f t="shared" si="71"/>
        <v>26.445927796534551</v>
      </c>
    </row>
    <row r="1151" spans="1:12" x14ac:dyDescent="0.3">
      <c r="A1151" s="8"/>
      <c r="B1151" s="8"/>
      <c r="C1151" s="9" t="s">
        <v>759</v>
      </c>
      <c r="D1151" s="9" t="s">
        <v>760</v>
      </c>
      <c r="E1151" s="10">
        <v>11353.4</v>
      </c>
      <c r="F1151" s="10">
        <v>0</v>
      </c>
      <c r="G1151" s="10">
        <v>0</v>
      </c>
      <c r="H1151" s="10">
        <v>0</v>
      </c>
      <c r="I1151" s="10">
        <f t="shared" si="68"/>
        <v>0</v>
      </c>
      <c r="J1151" s="10" t="str">
        <f t="shared" si="69"/>
        <v>-</v>
      </c>
      <c r="K1151" s="10">
        <f t="shared" si="70"/>
        <v>0</v>
      </c>
      <c r="L1151" s="10" t="str">
        <f t="shared" si="71"/>
        <v>-</v>
      </c>
    </row>
    <row r="1152" spans="1:12" x14ac:dyDescent="0.3">
      <c r="A1152" s="8"/>
      <c r="B1152" s="8"/>
      <c r="C1152" s="9" t="s">
        <v>799</v>
      </c>
      <c r="D1152" s="9" t="s">
        <v>800</v>
      </c>
      <c r="E1152" s="10">
        <v>9728.9500000000007</v>
      </c>
      <c r="F1152" s="10">
        <v>0</v>
      </c>
      <c r="G1152" s="10">
        <v>0</v>
      </c>
      <c r="H1152" s="10">
        <v>0</v>
      </c>
      <c r="I1152" s="10">
        <f t="shared" si="68"/>
        <v>0</v>
      </c>
      <c r="J1152" s="10" t="str">
        <f t="shared" si="69"/>
        <v>-</v>
      </c>
      <c r="K1152" s="10">
        <f t="shared" si="70"/>
        <v>0</v>
      </c>
      <c r="L1152" s="10" t="str">
        <f t="shared" si="71"/>
        <v>-</v>
      </c>
    </row>
    <row r="1153" spans="1:12" x14ac:dyDescent="0.3">
      <c r="A1153" s="8"/>
      <c r="B1153" s="8"/>
      <c r="C1153" s="9" t="s">
        <v>789</v>
      </c>
      <c r="D1153" s="9" t="s">
        <v>790</v>
      </c>
      <c r="E1153" s="10">
        <v>13006.42</v>
      </c>
      <c r="F1153" s="10">
        <v>378130.05</v>
      </c>
      <c r="G1153" s="10">
        <v>0</v>
      </c>
      <c r="H1153" s="10">
        <v>100000</v>
      </c>
      <c r="I1153" s="10">
        <f t="shared" si="68"/>
        <v>0</v>
      </c>
      <c r="J1153" s="10">
        <f t="shared" si="69"/>
        <v>0</v>
      </c>
      <c r="K1153" s="10">
        <f t="shared" si="70"/>
        <v>768.85107508445833</v>
      </c>
      <c r="L1153" s="10">
        <f t="shared" si="71"/>
        <v>26.445927796534551</v>
      </c>
    </row>
    <row r="1154" spans="1:12" x14ac:dyDescent="0.3">
      <c r="A1154" s="2" t="s">
        <v>801</v>
      </c>
      <c r="B1154" s="3"/>
      <c r="C1154" s="3"/>
      <c r="D1154" s="2" t="s">
        <v>802</v>
      </c>
      <c r="E1154" s="4">
        <f>+E1155+E1157+E1159+E1161+E1163+E1165+E1167+E1169+E1171+E1173+E1175+E1177+E1179+E1181+E1183+E1185+E1187+E1189+E1191+E1193</f>
        <v>482906.31</v>
      </c>
      <c r="F1154" s="4">
        <f>+F1155+F1157+F1159+F1161+F1163+F1165+F1167+F1169+F1171+F1173+F1175+F1177+F1179+F1181+F1183+F1185+F1187+F1189+F1191+F1193</f>
        <v>518721.06000000006</v>
      </c>
      <c r="G1154" s="4">
        <f>+G1155+G1157+G1159+G1161+G1163+G1165+G1167+G1169+G1171+G1173+G1175+G1177+G1179+G1181+G1183+G1185+G1187+G1189+G1191+G1193</f>
        <v>587000</v>
      </c>
      <c r="H1154" s="4">
        <f>+H1155+H1157+H1159+H1161+H1163+H1165+H1167+H1169+H1171+H1173+H1175+H1177+H1179+H1181+H1183+H1185+H1187+H1189+H1191+H1193</f>
        <v>587000</v>
      </c>
      <c r="I1154" s="4">
        <f t="shared" si="68"/>
        <v>121.55566987724804</v>
      </c>
      <c r="J1154" s="4">
        <f t="shared" si="69"/>
        <v>113.16293963464679</v>
      </c>
      <c r="K1154" s="4">
        <f t="shared" si="70"/>
        <v>121.55566987724804</v>
      </c>
      <c r="L1154" s="4">
        <f t="shared" si="71"/>
        <v>113.16293963464679</v>
      </c>
    </row>
    <row r="1155" spans="1:12" x14ac:dyDescent="0.3">
      <c r="A1155" s="5"/>
      <c r="B1155" s="6" t="s">
        <v>98</v>
      </c>
      <c r="C1155" s="5"/>
      <c r="D1155" s="6" t="s">
        <v>99</v>
      </c>
      <c r="E1155" s="7">
        <f>+E1156</f>
        <v>307912.36</v>
      </c>
      <c r="F1155" s="7">
        <f>+F1156</f>
        <v>306070.56</v>
      </c>
      <c r="G1155" s="7">
        <f>+G1156</f>
        <v>331892.89</v>
      </c>
      <c r="H1155" s="7">
        <f>+H1156</f>
        <v>331892.89</v>
      </c>
      <c r="I1155" s="7">
        <f t="shared" ref="I1155:I1218" si="72">IF(E1155&lt;&gt;0,G1155/E1155*100,"-")</f>
        <v>107.78810243278316</v>
      </c>
      <c r="J1155" s="7">
        <f t="shared" ref="J1155:J1218" si="73">IF(F1155&lt;&gt;0,G1155/F1155*100,"-")</f>
        <v>108.4367245252206</v>
      </c>
      <c r="K1155" s="7">
        <f t="shared" ref="K1155:K1218" si="74">IF(E1155&lt;&gt;0,H1155/E1155*100,"-")</f>
        <v>107.78810243278316</v>
      </c>
      <c r="L1155" s="7">
        <f t="shared" ref="L1155:L1218" si="75">IF(F1155&lt;&gt;0,H1155/F1155*100,"-")</f>
        <v>108.4367245252206</v>
      </c>
    </row>
    <row r="1156" spans="1:12" x14ac:dyDescent="0.3">
      <c r="A1156" s="8"/>
      <c r="B1156" s="8"/>
      <c r="C1156" s="9" t="s">
        <v>803</v>
      </c>
      <c r="D1156" s="9" t="s">
        <v>804</v>
      </c>
      <c r="E1156" s="10">
        <v>307912.36</v>
      </c>
      <c r="F1156" s="10">
        <v>306070.56</v>
      </c>
      <c r="G1156" s="10">
        <v>331892.89</v>
      </c>
      <c r="H1156" s="10">
        <v>331892.89</v>
      </c>
      <c r="I1156" s="10">
        <f t="shared" si="72"/>
        <v>107.78810243278316</v>
      </c>
      <c r="J1156" s="10">
        <f t="shared" si="73"/>
        <v>108.4367245252206</v>
      </c>
      <c r="K1156" s="10">
        <f t="shared" si="74"/>
        <v>107.78810243278316</v>
      </c>
      <c r="L1156" s="10">
        <f t="shared" si="75"/>
        <v>108.4367245252206</v>
      </c>
    </row>
    <row r="1157" spans="1:12" x14ac:dyDescent="0.3">
      <c r="A1157" s="5"/>
      <c r="B1157" s="6" t="s">
        <v>102</v>
      </c>
      <c r="C1157" s="5"/>
      <c r="D1157" s="6" t="s">
        <v>103</v>
      </c>
      <c r="E1157" s="7">
        <f>+E1158</f>
        <v>9626.8799999999992</v>
      </c>
      <c r="F1157" s="7">
        <f>+F1158</f>
        <v>9101.2099999999991</v>
      </c>
      <c r="G1157" s="7">
        <f>+G1158</f>
        <v>9534</v>
      </c>
      <c r="H1157" s="7">
        <f>+H1158</f>
        <v>9534</v>
      </c>
      <c r="I1157" s="7">
        <f t="shared" si="72"/>
        <v>99.035201435979275</v>
      </c>
      <c r="J1157" s="7">
        <f t="shared" si="73"/>
        <v>104.75530176756718</v>
      </c>
      <c r="K1157" s="7">
        <f t="shared" si="74"/>
        <v>99.035201435979275</v>
      </c>
      <c r="L1157" s="7">
        <f t="shared" si="75"/>
        <v>104.75530176756718</v>
      </c>
    </row>
    <row r="1158" spans="1:12" x14ac:dyDescent="0.3">
      <c r="A1158" s="8"/>
      <c r="B1158" s="8"/>
      <c r="C1158" s="9" t="s">
        <v>803</v>
      </c>
      <c r="D1158" s="9" t="s">
        <v>804</v>
      </c>
      <c r="E1158" s="10">
        <v>9626.8799999999992</v>
      </c>
      <c r="F1158" s="10">
        <v>9101.2099999999991</v>
      </c>
      <c r="G1158" s="10">
        <v>9534</v>
      </c>
      <c r="H1158" s="10">
        <v>9534</v>
      </c>
      <c r="I1158" s="10">
        <f t="shared" si="72"/>
        <v>99.035201435979275</v>
      </c>
      <c r="J1158" s="10">
        <f t="shared" si="73"/>
        <v>104.75530176756718</v>
      </c>
      <c r="K1158" s="10">
        <f t="shared" si="74"/>
        <v>99.035201435979275</v>
      </c>
      <c r="L1158" s="10">
        <f t="shared" si="75"/>
        <v>104.75530176756718</v>
      </c>
    </row>
    <row r="1159" spans="1:12" x14ac:dyDescent="0.3">
      <c r="A1159" s="5"/>
      <c r="B1159" s="6" t="s">
        <v>104</v>
      </c>
      <c r="C1159" s="5"/>
      <c r="D1159" s="6" t="s">
        <v>105</v>
      </c>
      <c r="E1159" s="7">
        <f>+E1160</f>
        <v>17263.669999999998</v>
      </c>
      <c r="F1159" s="7">
        <f>+F1160</f>
        <v>16851.03</v>
      </c>
      <c r="G1159" s="7">
        <f>+G1160</f>
        <v>17210</v>
      </c>
      <c r="H1159" s="7">
        <f>+H1160</f>
        <v>17210</v>
      </c>
      <c r="I1159" s="7">
        <f t="shared" si="72"/>
        <v>99.689115929579302</v>
      </c>
      <c r="J1159" s="7">
        <f t="shared" si="73"/>
        <v>102.13025553927564</v>
      </c>
      <c r="K1159" s="7">
        <f t="shared" si="74"/>
        <v>99.689115929579302</v>
      </c>
      <c r="L1159" s="7">
        <f t="shared" si="75"/>
        <v>102.13025553927564</v>
      </c>
    </row>
    <row r="1160" spans="1:12" x14ac:dyDescent="0.3">
      <c r="A1160" s="8"/>
      <c r="B1160" s="8"/>
      <c r="C1160" s="9" t="s">
        <v>803</v>
      </c>
      <c r="D1160" s="9" t="s">
        <v>804</v>
      </c>
      <c r="E1160" s="10">
        <v>17263.669999999998</v>
      </c>
      <c r="F1160" s="10">
        <v>16851.03</v>
      </c>
      <c r="G1160" s="10">
        <v>17210</v>
      </c>
      <c r="H1160" s="10">
        <v>17210</v>
      </c>
      <c r="I1160" s="10">
        <f t="shared" si="72"/>
        <v>99.689115929579302</v>
      </c>
      <c r="J1160" s="10">
        <f t="shared" si="73"/>
        <v>102.13025553927564</v>
      </c>
      <c r="K1160" s="10">
        <f t="shared" si="74"/>
        <v>99.689115929579302</v>
      </c>
      <c r="L1160" s="10">
        <f t="shared" si="75"/>
        <v>102.13025553927564</v>
      </c>
    </row>
    <row r="1161" spans="1:12" x14ac:dyDescent="0.3">
      <c r="A1161" s="5"/>
      <c r="B1161" s="6" t="s">
        <v>150</v>
      </c>
      <c r="C1161" s="5"/>
      <c r="D1161" s="6" t="s">
        <v>151</v>
      </c>
      <c r="E1161" s="7">
        <f>+E1162</f>
        <v>7456.74</v>
      </c>
      <c r="F1161" s="7">
        <f>+F1162</f>
        <v>32332.49</v>
      </c>
      <c r="G1161" s="7">
        <f>+G1162</f>
        <v>35051.78</v>
      </c>
      <c r="H1161" s="7">
        <f>+H1162</f>
        <v>35051.78</v>
      </c>
      <c r="I1161" s="7">
        <f t="shared" si="72"/>
        <v>470.06842132084535</v>
      </c>
      <c r="J1161" s="7">
        <f t="shared" si="73"/>
        <v>108.41039462163292</v>
      </c>
      <c r="K1161" s="7">
        <f t="shared" si="74"/>
        <v>470.06842132084535</v>
      </c>
      <c r="L1161" s="7">
        <f t="shared" si="75"/>
        <v>108.41039462163292</v>
      </c>
    </row>
    <row r="1162" spans="1:12" x14ac:dyDescent="0.3">
      <c r="A1162" s="8"/>
      <c r="B1162" s="8"/>
      <c r="C1162" s="9" t="s">
        <v>803</v>
      </c>
      <c r="D1162" s="9" t="s">
        <v>804</v>
      </c>
      <c r="E1162" s="10">
        <v>7456.74</v>
      </c>
      <c r="F1162" s="10">
        <v>32332.49</v>
      </c>
      <c r="G1162" s="10">
        <v>35051.78</v>
      </c>
      <c r="H1162" s="10">
        <v>35051.78</v>
      </c>
      <c r="I1162" s="10">
        <f t="shared" si="72"/>
        <v>470.06842132084535</v>
      </c>
      <c r="J1162" s="10">
        <f t="shared" si="73"/>
        <v>108.41039462163292</v>
      </c>
      <c r="K1162" s="10">
        <f t="shared" si="74"/>
        <v>470.06842132084535</v>
      </c>
      <c r="L1162" s="10">
        <f t="shared" si="75"/>
        <v>108.41039462163292</v>
      </c>
    </row>
    <row r="1163" spans="1:12" x14ac:dyDescent="0.3">
      <c r="A1163" s="5"/>
      <c r="B1163" s="6" t="s">
        <v>152</v>
      </c>
      <c r="C1163" s="5"/>
      <c r="D1163" s="6" t="s">
        <v>153</v>
      </c>
      <c r="E1163" s="7">
        <f>+E1164</f>
        <v>4178.7</v>
      </c>
      <c r="F1163" s="7">
        <f>+F1164</f>
        <v>5514.46</v>
      </c>
      <c r="G1163" s="7">
        <f>+G1164</f>
        <v>7064.7</v>
      </c>
      <c r="H1163" s="7">
        <f>+H1164</f>
        <v>7064.7</v>
      </c>
      <c r="I1163" s="7">
        <f t="shared" si="72"/>
        <v>169.06454160384808</v>
      </c>
      <c r="J1163" s="7">
        <f t="shared" si="73"/>
        <v>128.112272099172</v>
      </c>
      <c r="K1163" s="7">
        <f t="shared" si="74"/>
        <v>169.06454160384808</v>
      </c>
      <c r="L1163" s="7">
        <f t="shared" si="75"/>
        <v>128.112272099172</v>
      </c>
    </row>
    <row r="1164" spans="1:12" x14ac:dyDescent="0.3">
      <c r="A1164" s="8"/>
      <c r="B1164" s="8"/>
      <c r="C1164" s="9" t="s">
        <v>803</v>
      </c>
      <c r="D1164" s="9" t="s">
        <v>804</v>
      </c>
      <c r="E1164" s="10">
        <v>4178.7</v>
      </c>
      <c r="F1164" s="10">
        <v>5514.46</v>
      </c>
      <c r="G1164" s="10">
        <v>7064.7</v>
      </c>
      <c r="H1164" s="10">
        <v>7064.7</v>
      </c>
      <c r="I1164" s="10">
        <f t="shared" si="72"/>
        <v>169.06454160384808</v>
      </c>
      <c r="J1164" s="10">
        <f t="shared" si="73"/>
        <v>128.112272099172</v>
      </c>
      <c r="K1164" s="10">
        <f t="shared" si="74"/>
        <v>169.06454160384808</v>
      </c>
      <c r="L1164" s="10">
        <f t="shared" si="75"/>
        <v>128.112272099172</v>
      </c>
    </row>
    <row r="1165" spans="1:12" x14ac:dyDescent="0.3">
      <c r="A1165" s="5"/>
      <c r="B1165" s="6" t="s">
        <v>154</v>
      </c>
      <c r="C1165" s="5"/>
      <c r="D1165" s="6" t="s">
        <v>155</v>
      </c>
      <c r="E1165" s="7">
        <f>+E1166</f>
        <v>342.11</v>
      </c>
      <c r="F1165" s="7">
        <f>+F1166</f>
        <v>8777.73</v>
      </c>
      <c r="G1165" s="7">
        <f>+G1166</f>
        <v>10198.73</v>
      </c>
      <c r="H1165" s="7">
        <f>+H1166</f>
        <v>10198.73</v>
      </c>
      <c r="I1165" s="7">
        <f t="shared" si="72"/>
        <v>2981.1259536406419</v>
      </c>
      <c r="J1165" s="7">
        <f t="shared" si="73"/>
        <v>116.18869571062223</v>
      </c>
      <c r="K1165" s="7">
        <f t="shared" si="74"/>
        <v>2981.1259536406419</v>
      </c>
      <c r="L1165" s="7">
        <f t="shared" si="75"/>
        <v>116.18869571062223</v>
      </c>
    </row>
    <row r="1166" spans="1:12" x14ac:dyDescent="0.3">
      <c r="A1166" s="8"/>
      <c r="B1166" s="8"/>
      <c r="C1166" s="9" t="s">
        <v>803</v>
      </c>
      <c r="D1166" s="9" t="s">
        <v>804</v>
      </c>
      <c r="E1166" s="10">
        <v>342.11</v>
      </c>
      <c r="F1166" s="10">
        <v>8777.73</v>
      </c>
      <c r="G1166" s="10">
        <v>10198.73</v>
      </c>
      <c r="H1166" s="10">
        <v>10198.73</v>
      </c>
      <c r="I1166" s="10">
        <f t="shared" si="72"/>
        <v>2981.1259536406419</v>
      </c>
      <c r="J1166" s="10">
        <f t="shared" si="73"/>
        <v>116.18869571062223</v>
      </c>
      <c r="K1166" s="10">
        <f t="shared" si="74"/>
        <v>2981.1259536406419</v>
      </c>
      <c r="L1166" s="10">
        <f t="shared" si="75"/>
        <v>116.18869571062223</v>
      </c>
    </row>
    <row r="1167" spans="1:12" x14ac:dyDescent="0.3">
      <c r="A1167" s="5"/>
      <c r="B1167" s="6" t="s">
        <v>106</v>
      </c>
      <c r="C1167" s="5"/>
      <c r="D1167" s="6" t="s">
        <v>107</v>
      </c>
      <c r="E1167" s="7">
        <f>+E1168</f>
        <v>28286.43</v>
      </c>
      <c r="F1167" s="7">
        <f>+F1168</f>
        <v>30363.5</v>
      </c>
      <c r="G1167" s="7">
        <f>+G1168</f>
        <v>28000</v>
      </c>
      <c r="H1167" s="7">
        <f>+H1168</f>
        <v>28000</v>
      </c>
      <c r="I1167" s="7">
        <f t="shared" si="72"/>
        <v>98.98739430886117</v>
      </c>
      <c r="J1167" s="7">
        <f t="shared" si="73"/>
        <v>92.21598300591171</v>
      </c>
      <c r="K1167" s="7">
        <f t="shared" si="74"/>
        <v>98.98739430886117</v>
      </c>
      <c r="L1167" s="7">
        <f t="shared" si="75"/>
        <v>92.21598300591171</v>
      </c>
    </row>
    <row r="1168" spans="1:12" x14ac:dyDescent="0.3">
      <c r="A1168" s="8"/>
      <c r="B1168" s="8"/>
      <c r="C1168" s="9" t="s">
        <v>803</v>
      </c>
      <c r="D1168" s="9" t="s">
        <v>804</v>
      </c>
      <c r="E1168" s="10">
        <v>28286.43</v>
      </c>
      <c r="F1168" s="10">
        <v>30363.5</v>
      </c>
      <c r="G1168" s="10">
        <v>28000</v>
      </c>
      <c r="H1168" s="10">
        <v>28000</v>
      </c>
      <c r="I1168" s="10">
        <f t="shared" si="72"/>
        <v>98.98739430886117</v>
      </c>
      <c r="J1168" s="10">
        <f t="shared" si="73"/>
        <v>92.21598300591171</v>
      </c>
      <c r="K1168" s="10">
        <f t="shared" si="74"/>
        <v>98.98739430886117</v>
      </c>
      <c r="L1168" s="10">
        <f t="shared" si="75"/>
        <v>92.21598300591171</v>
      </c>
    </row>
    <row r="1169" spans="1:12" x14ac:dyDescent="0.3">
      <c r="A1169" s="5"/>
      <c r="B1169" s="6" t="s">
        <v>108</v>
      </c>
      <c r="C1169" s="5"/>
      <c r="D1169" s="6" t="s">
        <v>109</v>
      </c>
      <c r="E1169" s="7">
        <f>+E1170</f>
        <v>22661.02</v>
      </c>
      <c r="F1169" s="7">
        <f>+F1170</f>
        <v>24541.27</v>
      </c>
      <c r="G1169" s="7">
        <f>+G1170</f>
        <v>23300</v>
      </c>
      <c r="H1169" s="7">
        <f>+H1170</f>
        <v>23300</v>
      </c>
      <c r="I1169" s="7">
        <f t="shared" si="72"/>
        <v>102.81973185673019</v>
      </c>
      <c r="J1169" s="7">
        <f t="shared" si="73"/>
        <v>94.942111797800194</v>
      </c>
      <c r="K1169" s="7">
        <f t="shared" si="74"/>
        <v>102.81973185673019</v>
      </c>
      <c r="L1169" s="7">
        <f t="shared" si="75"/>
        <v>94.942111797800194</v>
      </c>
    </row>
    <row r="1170" spans="1:12" x14ac:dyDescent="0.3">
      <c r="A1170" s="8"/>
      <c r="B1170" s="8"/>
      <c r="C1170" s="9" t="s">
        <v>803</v>
      </c>
      <c r="D1170" s="9" t="s">
        <v>804</v>
      </c>
      <c r="E1170" s="10">
        <v>22661.02</v>
      </c>
      <c r="F1170" s="10">
        <v>24541.27</v>
      </c>
      <c r="G1170" s="10">
        <v>23300</v>
      </c>
      <c r="H1170" s="10">
        <v>23300</v>
      </c>
      <c r="I1170" s="10">
        <f t="shared" si="72"/>
        <v>102.81973185673019</v>
      </c>
      <c r="J1170" s="10">
        <f t="shared" si="73"/>
        <v>94.942111797800194</v>
      </c>
      <c r="K1170" s="10">
        <f t="shared" si="74"/>
        <v>102.81973185673019</v>
      </c>
      <c r="L1170" s="10">
        <f t="shared" si="75"/>
        <v>94.942111797800194</v>
      </c>
    </row>
    <row r="1171" spans="1:12" x14ac:dyDescent="0.3">
      <c r="A1171" s="5"/>
      <c r="B1171" s="6" t="s">
        <v>110</v>
      </c>
      <c r="C1171" s="5"/>
      <c r="D1171" s="6" t="s">
        <v>111</v>
      </c>
      <c r="E1171" s="7">
        <f>+E1172</f>
        <v>191.73</v>
      </c>
      <c r="F1171" s="7">
        <f>+F1172</f>
        <v>207.64</v>
      </c>
      <c r="G1171" s="7">
        <f>+G1172</f>
        <v>250</v>
      </c>
      <c r="H1171" s="7">
        <f>+H1172</f>
        <v>250</v>
      </c>
      <c r="I1171" s="7">
        <f t="shared" si="72"/>
        <v>130.39169665675689</v>
      </c>
      <c r="J1171" s="7">
        <f t="shared" si="73"/>
        <v>120.4006935079946</v>
      </c>
      <c r="K1171" s="7">
        <f t="shared" si="74"/>
        <v>130.39169665675689</v>
      </c>
      <c r="L1171" s="7">
        <f t="shared" si="75"/>
        <v>120.4006935079946</v>
      </c>
    </row>
    <row r="1172" spans="1:12" x14ac:dyDescent="0.3">
      <c r="A1172" s="8"/>
      <c r="B1172" s="8"/>
      <c r="C1172" s="9" t="s">
        <v>803</v>
      </c>
      <c r="D1172" s="9" t="s">
        <v>804</v>
      </c>
      <c r="E1172" s="10">
        <v>191.73</v>
      </c>
      <c r="F1172" s="10">
        <v>207.64</v>
      </c>
      <c r="G1172" s="10">
        <v>250</v>
      </c>
      <c r="H1172" s="10">
        <v>250</v>
      </c>
      <c r="I1172" s="10">
        <f t="shared" si="72"/>
        <v>130.39169665675689</v>
      </c>
      <c r="J1172" s="10">
        <f t="shared" si="73"/>
        <v>120.4006935079946</v>
      </c>
      <c r="K1172" s="10">
        <f t="shared" si="74"/>
        <v>130.39169665675689</v>
      </c>
      <c r="L1172" s="10">
        <f t="shared" si="75"/>
        <v>120.4006935079946</v>
      </c>
    </row>
    <row r="1173" spans="1:12" x14ac:dyDescent="0.3">
      <c r="A1173" s="5"/>
      <c r="B1173" s="6" t="s">
        <v>112</v>
      </c>
      <c r="C1173" s="5"/>
      <c r="D1173" s="6" t="s">
        <v>113</v>
      </c>
      <c r="E1173" s="7">
        <f>+E1174</f>
        <v>319.60000000000002</v>
      </c>
      <c r="F1173" s="7">
        <f>+F1174</f>
        <v>346.15</v>
      </c>
      <c r="G1173" s="7">
        <f>+G1174</f>
        <v>400</v>
      </c>
      <c r="H1173" s="7">
        <f>+H1174</f>
        <v>400</v>
      </c>
      <c r="I1173" s="7">
        <f t="shared" si="72"/>
        <v>125.15644555694618</v>
      </c>
      <c r="J1173" s="7">
        <f t="shared" si="73"/>
        <v>115.55683952043911</v>
      </c>
      <c r="K1173" s="7">
        <f t="shared" si="74"/>
        <v>125.15644555694618</v>
      </c>
      <c r="L1173" s="7">
        <f t="shared" si="75"/>
        <v>115.55683952043911</v>
      </c>
    </row>
    <row r="1174" spans="1:12" x14ac:dyDescent="0.3">
      <c r="A1174" s="8"/>
      <c r="B1174" s="8"/>
      <c r="C1174" s="9" t="s">
        <v>803</v>
      </c>
      <c r="D1174" s="9" t="s">
        <v>804</v>
      </c>
      <c r="E1174" s="10">
        <v>319.60000000000002</v>
      </c>
      <c r="F1174" s="10">
        <v>346.15</v>
      </c>
      <c r="G1174" s="10">
        <v>400</v>
      </c>
      <c r="H1174" s="10">
        <v>400</v>
      </c>
      <c r="I1174" s="10">
        <f t="shared" si="72"/>
        <v>125.15644555694618</v>
      </c>
      <c r="J1174" s="10">
        <f t="shared" si="73"/>
        <v>115.55683952043911</v>
      </c>
      <c r="K1174" s="10">
        <f t="shared" si="74"/>
        <v>125.15644555694618</v>
      </c>
      <c r="L1174" s="10">
        <f t="shared" si="75"/>
        <v>115.55683952043911</v>
      </c>
    </row>
    <row r="1175" spans="1:12" x14ac:dyDescent="0.3">
      <c r="A1175" s="5"/>
      <c r="B1175" s="6" t="s">
        <v>114</v>
      </c>
      <c r="C1175" s="5"/>
      <c r="D1175" s="6" t="s">
        <v>115</v>
      </c>
      <c r="E1175" s="7">
        <f>+E1176</f>
        <v>3794.88</v>
      </c>
      <c r="F1175" s="7">
        <f>+F1176</f>
        <v>3702.97</v>
      </c>
      <c r="G1175" s="7">
        <f>+G1176</f>
        <v>4097.8999999999996</v>
      </c>
      <c r="H1175" s="7">
        <f>+H1176</f>
        <v>4097.8999999999996</v>
      </c>
      <c r="I1175" s="7">
        <f t="shared" si="72"/>
        <v>107.98496922168816</v>
      </c>
      <c r="J1175" s="7">
        <f t="shared" si="73"/>
        <v>110.66522278063285</v>
      </c>
      <c r="K1175" s="7">
        <f t="shared" si="74"/>
        <v>107.98496922168816</v>
      </c>
      <c r="L1175" s="7">
        <f t="shared" si="75"/>
        <v>110.66522278063285</v>
      </c>
    </row>
    <row r="1176" spans="1:12" x14ac:dyDescent="0.3">
      <c r="A1176" s="8"/>
      <c r="B1176" s="8"/>
      <c r="C1176" s="9" t="s">
        <v>803</v>
      </c>
      <c r="D1176" s="9" t="s">
        <v>804</v>
      </c>
      <c r="E1176" s="10">
        <v>3794.88</v>
      </c>
      <c r="F1176" s="10">
        <v>3702.97</v>
      </c>
      <c r="G1176" s="10">
        <v>4097.8999999999996</v>
      </c>
      <c r="H1176" s="10">
        <v>4097.8999999999996</v>
      </c>
      <c r="I1176" s="10">
        <f t="shared" si="72"/>
        <v>107.98496922168816</v>
      </c>
      <c r="J1176" s="10">
        <f t="shared" si="73"/>
        <v>110.66522278063285</v>
      </c>
      <c r="K1176" s="10">
        <f t="shared" si="74"/>
        <v>107.98496922168816</v>
      </c>
      <c r="L1176" s="10">
        <f t="shared" si="75"/>
        <v>110.66522278063285</v>
      </c>
    </row>
    <row r="1177" spans="1:12" x14ac:dyDescent="0.3">
      <c r="A1177" s="5"/>
      <c r="B1177" s="6" t="s">
        <v>10</v>
      </c>
      <c r="C1177" s="5"/>
      <c r="D1177" s="6" t="s">
        <v>11</v>
      </c>
      <c r="E1177" s="7">
        <f>+E1178</f>
        <v>10475.620000000001</v>
      </c>
      <c r="F1177" s="7">
        <f>+F1178</f>
        <v>7483.31</v>
      </c>
      <c r="G1177" s="7">
        <f>+G1178</f>
        <v>14676.12</v>
      </c>
      <c r="H1177" s="7">
        <f>+H1178</f>
        <v>14676.12</v>
      </c>
      <c r="I1177" s="7">
        <f t="shared" si="72"/>
        <v>140.09786532921203</v>
      </c>
      <c r="J1177" s="7">
        <f t="shared" si="73"/>
        <v>196.1180279849425</v>
      </c>
      <c r="K1177" s="7">
        <f t="shared" si="74"/>
        <v>140.09786532921203</v>
      </c>
      <c r="L1177" s="7">
        <f t="shared" si="75"/>
        <v>196.1180279849425</v>
      </c>
    </row>
    <row r="1178" spans="1:12" x14ac:dyDescent="0.3">
      <c r="A1178" s="8"/>
      <c r="B1178" s="8"/>
      <c r="C1178" s="9" t="s">
        <v>805</v>
      </c>
      <c r="D1178" s="9" t="s">
        <v>806</v>
      </c>
      <c r="E1178" s="10">
        <v>10475.620000000001</v>
      </c>
      <c r="F1178" s="10">
        <v>7483.31</v>
      </c>
      <c r="G1178" s="10">
        <v>14676.12</v>
      </c>
      <c r="H1178" s="10">
        <v>14676.12</v>
      </c>
      <c r="I1178" s="10">
        <f t="shared" si="72"/>
        <v>140.09786532921203</v>
      </c>
      <c r="J1178" s="10">
        <f t="shared" si="73"/>
        <v>196.1180279849425</v>
      </c>
      <c r="K1178" s="10">
        <f t="shared" si="74"/>
        <v>140.09786532921203</v>
      </c>
      <c r="L1178" s="10">
        <f t="shared" si="75"/>
        <v>196.1180279849425</v>
      </c>
    </row>
    <row r="1179" spans="1:12" x14ac:dyDescent="0.3">
      <c r="A1179" s="5"/>
      <c r="B1179" s="6" t="s">
        <v>41</v>
      </c>
      <c r="C1179" s="5"/>
      <c r="D1179" s="6" t="s">
        <v>42</v>
      </c>
      <c r="E1179" s="7">
        <f>+E1180</f>
        <v>761.52</v>
      </c>
      <c r="F1179" s="7">
        <f>+F1180</f>
        <v>507.23</v>
      </c>
      <c r="G1179" s="7">
        <f>+G1180</f>
        <v>2500</v>
      </c>
      <c r="H1179" s="7">
        <f>+H1180</f>
        <v>2500</v>
      </c>
      <c r="I1179" s="7">
        <f t="shared" si="72"/>
        <v>328.29078684735794</v>
      </c>
      <c r="J1179" s="7">
        <f t="shared" si="73"/>
        <v>492.87305561579558</v>
      </c>
      <c r="K1179" s="7">
        <f t="shared" si="74"/>
        <v>328.29078684735794</v>
      </c>
      <c r="L1179" s="7">
        <f t="shared" si="75"/>
        <v>492.87305561579558</v>
      </c>
    </row>
    <row r="1180" spans="1:12" x14ac:dyDescent="0.3">
      <c r="A1180" s="8"/>
      <c r="B1180" s="8"/>
      <c r="C1180" s="9" t="s">
        <v>805</v>
      </c>
      <c r="D1180" s="9" t="s">
        <v>806</v>
      </c>
      <c r="E1180" s="10">
        <v>761.52</v>
      </c>
      <c r="F1180" s="10">
        <v>507.23</v>
      </c>
      <c r="G1180" s="10">
        <v>2500</v>
      </c>
      <c r="H1180" s="10">
        <v>2500</v>
      </c>
      <c r="I1180" s="10">
        <f t="shared" si="72"/>
        <v>328.29078684735794</v>
      </c>
      <c r="J1180" s="10">
        <f t="shared" si="73"/>
        <v>492.87305561579558</v>
      </c>
      <c r="K1180" s="10">
        <f t="shared" si="74"/>
        <v>328.29078684735794</v>
      </c>
      <c r="L1180" s="10">
        <f t="shared" si="75"/>
        <v>492.87305561579558</v>
      </c>
    </row>
    <row r="1181" spans="1:12" x14ac:dyDescent="0.3">
      <c r="A1181" s="5"/>
      <c r="B1181" s="6" t="s">
        <v>45</v>
      </c>
      <c r="C1181" s="5"/>
      <c r="D1181" s="6" t="s">
        <v>46</v>
      </c>
      <c r="E1181" s="7">
        <f>+E1182</f>
        <v>14824.59</v>
      </c>
      <c r="F1181" s="7">
        <f>+F1182</f>
        <v>14450.55</v>
      </c>
      <c r="G1181" s="7">
        <f>+G1182</f>
        <v>24249.85</v>
      </c>
      <c r="H1181" s="7">
        <f>+H1182</f>
        <v>24249.85</v>
      </c>
      <c r="I1181" s="7">
        <f t="shared" si="72"/>
        <v>163.57855428042191</v>
      </c>
      <c r="J1181" s="7">
        <f t="shared" si="73"/>
        <v>167.81264380940516</v>
      </c>
      <c r="K1181" s="7">
        <f t="shared" si="74"/>
        <v>163.57855428042191</v>
      </c>
      <c r="L1181" s="7">
        <f t="shared" si="75"/>
        <v>167.81264380940516</v>
      </c>
    </row>
    <row r="1182" spans="1:12" x14ac:dyDescent="0.3">
      <c r="A1182" s="8"/>
      <c r="B1182" s="8"/>
      <c r="C1182" s="9" t="s">
        <v>805</v>
      </c>
      <c r="D1182" s="9" t="s">
        <v>806</v>
      </c>
      <c r="E1182" s="10">
        <v>14824.59</v>
      </c>
      <c r="F1182" s="10">
        <v>14450.55</v>
      </c>
      <c r="G1182" s="10">
        <v>24249.85</v>
      </c>
      <c r="H1182" s="10">
        <v>24249.85</v>
      </c>
      <c r="I1182" s="10">
        <f t="shared" si="72"/>
        <v>163.57855428042191</v>
      </c>
      <c r="J1182" s="10">
        <f t="shared" si="73"/>
        <v>167.81264380940516</v>
      </c>
      <c r="K1182" s="10">
        <f t="shared" si="74"/>
        <v>163.57855428042191</v>
      </c>
      <c r="L1182" s="10">
        <f t="shared" si="75"/>
        <v>167.81264380940516</v>
      </c>
    </row>
    <row r="1183" spans="1:12" x14ac:dyDescent="0.3">
      <c r="A1183" s="5"/>
      <c r="B1183" s="6" t="s">
        <v>118</v>
      </c>
      <c r="C1183" s="5"/>
      <c r="D1183" s="6" t="s">
        <v>119</v>
      </c>
      <c r="E1183" s="7">
        <f>+E1184</f>
        <v>7664.88</v>
      </c>
      <c r="F1183" s="7">
        <f>+F1184</f>
        <v>6596.57</v>
      </c>
      <c r="G1183" s="7">
        <f>+G1184</f>
        <v>11920.52</v>
      </c>
      <c r="H1183" s="7">
        <f>+H1184</f>
        <v>11920.52</v>
      </c>
      <c r="I1183" s="7">
        <f t="shared" si="72"/>
        <v>155.521286699857</v>
      </c>
      <c r="J1183" s="7">
        <f t="shared" si="73"/>
        <v>180.70785271739709</v>
      </c>
      <c r="K1183" s="7">
        <f t="shared" si="74"/>
        <v>155.521286699857</v>
      </c>
      <c r="L1183" s="7">
        <f t="shared" si="75"/>
        <v>180.70785271739709</v>
      </c>
    </row>
    <row r="1184" spans="1:12" x14ac:dyDescent="0.3">
      <c r="A1184" s="8"/>
      <c r="B1184" s="8"/>
      <c r="C1184" s="9" t="s">
        <v>805</v>
      </c>
      <c r="D1184" s="9" t="s">
        <v>806</v>
      </c>
      <c r="E1184" s="10">
        <v>7664.88</v>
      </c>
      <c r="F1184" s="10">
        <v>6596.57</v>
      </c>
      <c r="G1184" s="10">
        <v>11920.52</v>
      </c>
      <c r="H1184" s="10">
        <v>11920.52</v>
      </c>
      <c r="I1184" s="10">
        <f t="shared" si="72"/>
        <v>155.521286699857</v>
      </c>
      <c r="J1184" s="10">
        <f t="shared" si="73"/>
        <v>180.70785271739709</v>
      </c>
      <c r="K1184" s="10">
        <f t="shared" si="74"/>
        <v>155.521286699857</v>
      </c>
      <c r="L1184" s="10">
        <f t="shared" si="75"/>
        <v>180.70785271739709</v>
      </c>
    </row>
    <row r="1185" spans="1:12" x14ac:dyDescent="0.3">
      <c r="A1185" s="5"/>
      <c r="B1185" s="6" t="s">
        <v>49</v>
      </c>
      <c r="C1185" s="5"/>
      <c r="D1185" s="6" t="s">
        <v>50</v>
      </c>
      <c r="E1185" s="7">
        <f>+E1186</f>
        <v>1993.31</v>
      </c>
      <c r="F1185" s="7">
        <f>+F1186</f>
        <v>2943.93</v>
      </c>
      <c r="G1185" s="7">
        <f>+G1186</f>
        <v>3686.33</v>
      </c>
      <c r="H1185" s="7">
        <f>+H1186</f>
        <v>3686.33</v>
      </c>
      <c r="I1185" s="7">
        <f t="shared" si="72"/>
        <v>184.93510793604608</v>
      </c>
      <c r="J1185" s="7">
        <f t="shared" si="73"/>
        <v>125.2179909169036</v>
      </c>
      <c r="K1185" s="7">
        <f t="shared" si="74"/>
        <v>184.93510793604608</v>
      </c>
      <c r="L1185" s="7">
        <f t="shared" si="75"/>
        <v>125.2179909169036</v>
      </c>
    </row>
    <row r="1186" spans="1:12" x14ac:dyDescent="0.3">
      <c r="A1186" s="8"/>
      <c r="B1186" s="8"/>
      <c r="C1186" s="9" t="s">
        <v>805</v>
      </c>
      <c r="D1186" s="9" t="s">
        <v>806</v>
      </c>
      <c r="E1186" s="10">
        <v>1993.31</v>
      </c>
      <c r="F1186" s="10">
        <v>2943.93</v>
      </c>
      <c r="G1186" s="10">
        <v>3686.33</v>
      </c>
      <c r="H1186" s="10">
        <v>3686.33</v>
      </c>
      <c r="I1186" s="10">
        <f t="shared" si="72"/>
        <v>184.93510793604608</v>
      </c>
      <c r="J1186" s="10">
        <f t="shared" si="73"/>
        <v>125.2179909169036</v>
      </c>
      <c r="K1186" s="10">
        <f t="shared" si="74"/>
        <v>184.93510793604608</v>
      </c>
      <c r="L1186" s="10">
        <f t="shared" si="75"/>
        <v>125.2179909169036</v>
      </c>
    </row>
    <row r="1187" spans="1:12" x14ac:dyDescent="0.3">
      <c r="A1187" s="5"/>
      <c r="B1187" s="6" t="s">
        <v>51</v>
      </c>
      <c r="C1187" s="5"/>
      <c r="D1187" s="6" t="s">
        <v>52</v>
      </c>
      <c r="E1187" s="7">
        <f>+E1188</f>
        <v>15502.07</v>
      </c>
      <c r="F1187" s="7">
        <f>+F1188</f>
        <v>16163.96</v>
      </c>
      <c r="G1187" s="7">
        <f>+G1188</f>
        <v>19651.34</v>
      </c>
      <c r="H1187" s="7">
        <f>+H1188</f>
        <v>19651.34</v>
      </c>
      <c r="I1187" s="7">
        <f t="shared" si="72"/>
        <v>126.76590932694796</v>
      </c>
      <c r="J1187" s="7">
        <f t="shared" si="73"/>
        <v>121.5750348305737</v>
      </c>
      <c r="K1187" s="7">
        <f t="shared" si="74"/>
        <v>126.76590932694796</v>
      </c>
      <c r="L1187" s="7">
        <f t="shared" si="75"/>
        <v>121.5750348305737</v>
      </c>
    </row>
    <row r="1188" spans="1:12" x14ac:dyDescent="0.3">
      <c r="A1188" s="8"/>
      <c r="B1188" s="8"/>
      <c r="C1188" s="9" t="s">
        <v>805</v>
      </c>
      <c r="D1188" s="9" t="s">
        <v>806</v>
      </c>
      <c r="E1188" s="10">
        <v>15502.07</v>
      </c>
      <c r="F1188" s="10">
        <v>16163.96</v>
      </c>
      <c r="G1188" s="10">
        <v>19651.34</v>
      </c>
      <c r="H1188" s="10">
        <v>19651.34</v>
      </c>
      <c r="I1188" s="10">
        <f t="shared" si="72"/>
        <v>126.76590932694796</v>
      </c>
      <c r="J1188" s="10">
        <f t="shared" si="73"/>
        <v>121.5750348305737</v>
      </c>
      <c r="K1188" s="10">
        <f t="shared" si="74"/>
        <v>126.76590932694796</v>
      </c>
      <c r="L1188" s="10">
        <f t="shared" si="75"/>
        <v>121.5750348305737</v>
      </c>
    </row>
    <row r="1189" spans="1:12" x14ac:dyDescent="0.3">
      <c r="A1189" s="5"/>
      <c r="B1189" s="6" t="s">
        <v>53</v>
      </c>
      <c r="C1189" s="5"/>
      <c r="D1189" s="6" t="s">
        <v>54</v>
      </c>
      <c r="E1189" s="7">
        <f>+E1190</f>
        <v>22197.27</v>
      </c>
      <c r="F1189" s="7">
        <f>+F1190</f>
        <v>24932.83</v>
      </c>
      <c r="G1189" s="7">
        <f>+G1190</f>
        <v>30815.84</v>
      </c>
      <c r="H1189" s="7">
        <f>+H1190</f>
        <v>30815.84</v>
      </c>
      <c r="I1189" s="7">
        <f t="shared" si="72"/>
        <v>138.82716207894035</v>
      </c>
      <c r="J1189" s="7">
        <f t="shared" si="73"/>
        <v>123.5954362180306</v>
      </c>
      <c r="K1189" s="7">
        <f t="shared" si="74"/>
        <v>138.82716207894035</v>
      </c>
      <c r="L1189" s="7">
        <f t="shared" si="75"/>
        <v>123.5954362180306</v>
      </c>
    </row>
    <row r="1190" spans="1:12" x14ac:dyDescent="0.3">
      <c r="A1190" s="8"/>
      <c r="B1190" s="8"/>
      <c r="C1190" s="9" t="s">
        <v>805</v>
      </c>
      <c r="D1190" s="9" t="s">
        <v>806</v>
      </c>
      <c r="E1190" s="10">
        <v>22197.27</v>
      </c>
      <c r="F1190" s="10">
        <v>24932.83</v>
      </c>
      <c r="G1190" s="10">
        <v>30815.84</v>
      </c>
      <c r="H1190" s="10">
        <v>30815.84</v>
      </c>
      <c r="I1190" s="10">
        <f t="shared" si="72"/>
        <v>138.82716207894035</v>
      </c>
      <c r="J1190" s="10">
        <f t="shared" si="73"/>
        <v>123.5954362180306</v>
      </c>
      <c r="K1190" s="10">
        <f t="shared" si="74"/>
        <v>138.82716207894035</v>
      </c>
      <c r="L1190" s="10">
        <f t="shared" si="75"/>
        <v>123.5954362180306</v>
      </c>
    </row>
    <row r="1191" spans="1:12" x14ac:dyDescent="0.3">
      <c r="A1191" s="5"/>
      <c r="B1191" s="6" t="s">
        <v>55</v>
      </c>
      <c r="C1191" s="5"/>
      <c r="D1191" s="6" t="s">
        <v>56</v>
      </c>
      <c r="E1191" s="7">
        <f>+E1192</f>
        <v>1510.43</v>
      </c>
      <c r="F1191" s="7">
        <f>+F1192</f>
        <v>2138.17</v>
      </c>
      <c r="G1191" s="7">
        <f>+G1192</f>
        <v>2500</v>
      </c>
      <c r="H1191" s="7">
        <f>+H1192</f>
        <v>2500</v>
      </c>
      <c r="I1191" s="7">
        <f t="shared" si="72"/>
        <v>165.51578027449136</v>
      </c>
      <c r="J1191" s="7">
        <f t="shared" si="73"/>
        <v>116.92241496232761</v>
      </c>
      <c r="K1191" s="7">
        <f t="shared" si="74"/>
        <v>165.51578027449136</v>
      </c>
      <c r="L1191" s="7">
        <f t="shared" si="75"/>
        <v>116.92241496232761</v>
      </c>
    </row>
    <row r="1192" spans="1:12" x14ac:dyDescent="0.3">
      <c r="A1192" s="8"/>
      <c r="B1192" s="8"/>
      <c r="C1192" s="9" t="s">
        <v>805</v>
      </c>
      <c r="D1192" s="9" t="s">
        <v>806</v>
      </c>
      <c r="E1192" s="10">
        <v>1510.43</v>
      </c>
      <c r="F1192" s="10">
        <v>2138.17</v>
      </c>
      <c r="G1192" s="10">
        <v>2500</v>
      </c>
      <c r="H1192" s="10">
        <v>2500</v>
      </c>
      <c r="I1192" s="10">
        <f t="shared" si="72"/>
        <v>165.51578027449136</v>
      </c>
      <c r="J1192" s="10">
        <f t="shared" si="73"/>
        <v>116.92241496232761</v>
      </c>
      <c r="K1192" s="10">
        <f t="shared" si="74"/>
        <v>165.51578027449136</v>
      </c>
      <c r="L1192" s="10">
        <f t="shared" si="75"/>
        <v>116.92241496232761</v>
      </c>
    </row>
    <row r="1193" spans="1:12" x14ac:dyDescent="0.3">
      <c r="A1193" s="5"/>
      <c r="B1193" s="6" t="s">
        <v>89</v>
      </c>
      <c r="C1193" s="5"/>
      <c r="D1193" s="6" t="s">
        <v>90</v>
      </c>
      <c r="E1193" s="7">
        <f>+E1194</f>
        <v>5942.5</v>
      </c>
      <c r="F1193" s="7">
        <f>+F1194</f>
        <v>5695.5</v>
      </c>
      <c r="G1193" s="7">
        <f>+G1194</f>
        <v>10000</v>
      </c>
      <c r="H1193" s="7">
        <f>+H1194</f>
        <v>10000</v>
      </c>
      <c r="I1193" s="7">
        <f t="shared" si="72"/>
        <v>168.27934371055952</v>
      </c>
      <c r="J1193" s="7">
        <f t="shared" si="73"/>
        <v>175.57721007813186</v>
      </c>
      <c r="K1193" s="7">
        <f t="shared" si="74"/>
        <v>168.27934371055952</v>
      </c>
      <c r="L1193" s="7">
        <f t="shared" si="75"/>
        <v>175.57721007813186</v>
      </c>
    </row>
    <row r="1194" spans="1:12" x14ac:dyDescent="0.3">
      <c r="A1194" s="8"/>
      <c r="B1194" s="8"/>
      <c r="C1194" s="9" t="s">
        <v>807</v>
      </c>
      <c r="D1194" s="9" t="s">
        <v>808</v>
      </c>
      <c r="E1194" s="10">
        <v>5942.5</v>
      </c>
      <c r="F1194" s="10">
        <v>5695.5</v>
      </c>
      <c r="G1194" s="10">
        <v>10000</v>
      </c>
      <c r="H1194" s="10">
        <v>10000</v>
      </c>
      <c r="I1194" s="10">
        <f t="shared" si="72"/>
        <v>168.27934371055952</v>
      </c>
      <c r="J1194" s="10">
        <f t="shared" si="73"/>
        <v>175.57721007813186</v>
      </c>
      <c r="K1194" s="10">
        <f t="shared" si="74"/>
        <v>168.27934371055952</v>
      </c>
      <c r="L1194" s="10">
        <f t="shared" si="75"/>
        <v>175.57721007813186</v>
      </c>
    </row>
    <row r="1195" spans="1:12" x14ac:dyDescent="0.3">
      <c r="A1195" s="2" t="s">
        <v>809</v>
      </c>
      <c r="B1195" s="3"/>
      <c r="C1195" s="3"/>
      <c r="D1195" s="2" t="s">
        <v>810</v>
      </c>
      <c r="E1195" s="4">
        <f>+E1196+E1198+E1200+E1202+E1204+E1206+E1208+E1210+E1212+E1214+E1216+E1218+E1220+E1222+E1224+E1226+E1228+E1230+E1232+E1234+E1236</f>
        <v>909438.09</v>
      </c>
      <c r="F1195" s="4">
        <f>+F1196+F1198+F1200+F1202+F1204+F1206+F1208+F1210+F1212+F1214+F1216+F1218+F1220+F1222+F1224+F1226+F1228+F1230+F1232+F1234+F1236</f>
        <v>960822.59999999974</v>
      </c>
      <c r="G1195" s="4">
        <f>+G1196+G1198+G1200+G1202+G1204+G1206+G1208+G1210+G1212+G1214+G1216+G1218+G1220+G1222+G1224+G1226+G1228+G1230+G1232+G1234+G1236</f>
        <v>1249000</v>
      </c>
      <c r="H1195" s="4">
        <f>+H1196+H1198+H1200+H1202+H1204+H1206+H1208+H1210+H1212+H1214+H1216+H1218+H1220+H1222+H1224+H1226+H1228+H1230+H1232+H1234+H1236</f>
        <v>1249000</v>
      </c>
      <c r="I1195" s="4">
        <f t="shared" si="72"/>
        <v>137.33755092663867</v>
      </c>
      <c r="J1195" s="4">
        <f t="shared" si="73"/>
        <v>129.9927791040719</v>
      </c>
      <c r="K1195" s="4">
        <f t="shared" si="74"/>
        <v>137.33755092663867</v>
      </c>
      <c r="L1195" s="4">
        <f t="shared" si="75"/>
        <v>129.9927791040719</v>
      </c>
    </row>
    <row r="1196" spans="1:12" x14ac:dyDescent="0.3">
      <c r="A1196" s="5"/>
      <c r="B1196" s="6" t="s">
        <v>98</v>
      </c>
      <c r="C1196" s="5"/>
      <c r="D1196" s="6" t="s">
        <v>99</v>
      </c>
      <c r="E1196" s="7">
        <f>+E1197</f>
        <v>454990.92</v>
      </c>
      <c r="F1196" s="7">
        <f>+F1197</f>
        <v>472057.65</v>
      </c>
      <c r="G1196" s="7">
        <f>+G1197</f>
        <v>628773.94999999995</v>
      </c>
      <c r="H1196" s="7">
        <f>+H1197</f>
        <v>628773.94999999995</v>
      </c>
      <c r="I1196" s="7">
        <f t="shared" si="72"/>
        <v>138.1948347452736</v>
      </c>
      <c r="J1196" s="7">
        <f t="shared" si="73"/>
        <v>133.19855106680293</v>
      </c>
      <c r="K1196" s="7">
        <f t="shared" si="74"/>
        <v>138.1948347452736</v>
      </c>
      <c r="L1196" s="7">
        <f t="shared" si="75"/>
        <v>133.19855106680293</v>
      </c>
    </row>
    <row r="1197" spans="1:12" x14ac:dyDescent="0.3">
      <c r="A1197" s="8"/>
      <c r="B1197" s="8"/>
      <c r="C1197" s="9" t="s">
        <v>811</v>
      </c>
      <c r="D1197" s="9" t="s">
        <v>812</v>
      </c>
      <c r="E1197" s="10">
        <v>454990.92</v>
      </c>
      <c r="F1197" s="10">
        <v>472057.65</v>
      </c>
      <c r="G1197" s="10">
        <v>628773.94999999995</v>
      </c>
      <c r="H1197" s="10">
        <v>628773.94999999995</v>
      </c>
      <c r="I1197" s="10">
        <f t="shared" si="72"/>
        <v>138.1948347452736</v>
      </c>
      <c r="J1197" s="10">
        <f t="shared" si="73"/>
        <v>133.19855106680293</v>
      </c>
      <c r="K1197" s="10">
        <f t="shared" si="74"/>
        <v>138.1948347452736</v>
      </c>
      <c r="L1197" s="10">
        <f t="shared" si="75"/>
        <v>133.19855106680293</v>
      </c>
    </row>
    <row r="1198" spans="1:12" x14ac:dyDescent="0.3">
      <c r="A1198" s="5"/>
      <c r="B1198" s="6" t="s">
        <v>102</v>
      </c>
      <c r="C1198" s="5"/>
      <c r="D1198" s="6" t="s">
        <v>103</v>
      </c>
      <c r="E1198" s="7">
        <f>+E1199</f>
        <v>30087</v>
      </c>
      <c r="F1198" s="7">
        <f>+F1199</f>
        <v>32026.639999999999</v>
      </c>
      <c r="G1198" s="7">
        <f>+G1199</f>
        <v>41158.74</v>
      </c>
      <c r="H1198" s="7">
        <f>+H1199</f>
        <v>41158.74</v>
      </c>
      <c r="I1198" s="7">
        <f t="shared" si="72"/>
        <v>136.79908266028517</v>
      </c>
      <c r="J1198" s="7">
        <f t="shared" si="73"/>
        <v>128.51407453295133</v>
      </c>
      <c r="K1198" s="7">
        <f t="shared" si="74"/>
        <v>136.79908266028517</v>
      </c>
      <c r="L1198" s="7">
        <f t="shared" si="75"/>
        <v>128.51407453295133</v>
      </c>
    </row>
    <row r="1199" spans="1:12" x14ac:dyDescent="0.3">
      <c r="A1199" s="8"/>
      <c r="B1199" s="8"/>
      <c r="C1199" s="9" t="s">
        <v>811</v>
      </c>
      <c r="D1199" s="9" t="s">
        <v>812</v>
      </c>
      <c r="E1199" s="10">
        <v>30087</v>
      </c>
      <c r="F1199" s="10">
        <v>32026.639999999999</v>
      </c>
      <c r="G1199" s="10">
        <v>41158.74</v>
      </c>
      <c r="H1199" s="10">
        <v>41158.74</v>
      </c>
      <c r="I1199" s="10">
        <f t="shared" si="72"/>
        <v>136.79908266028517</v>
      </c>
      <c r="J1199" s="10">
        <f t="shared" si="73"/>
        <v>128.51407453295133</v>
      </c>
      <c r="K1199" s="10">
        <f t="shared" si="74"/>
        <v>136.79908266028517</v>
      </c>
      <c r="L1199" s="10">
        <f t="shared" si="75"/>
        <v>128.51407453295133</v>
      </c>
    </row>
    <row r="1200" spans="1:12" x14ac:dyDescent="0.3">
      <c r="A1200" s="5"/>
      <c r="B1200" s="6" t="s">
        <v>104</v>
      </c>
      <c r="C1200" s="5"/>
      <c r="D1200" s="6" t="s">
        <v>105</v>
      </c>
      <c r="E1200" s="7">
        <f>+E1201</f>
        <v>48918</v>
      </c>
      <c r="F1200" s="7">
        <f>+F1201</f>
        <v>50238.09</v>
      </c>
      <c r="G1200" s="7">
        <f>+G1201</f>
        <v>52200</v>
      </c>
      <c r="H1200" s="7">
        <f>+H1201</f>
        <v>52200</v>
      </c>
      <c r="I1200" s="7">
        <f t="shared" si="72"/>
        <v>106.70918680240402</v>
      </c>
      <c r="J1200" s="7">
        <f t="shared" si="73"/>
        <v>103.90522410386222</v>
      </c>
      <c r="K1200" s="7">
        <f t="shared" si="74"/>
        <v>106.70918680240402</v>
      </c>
      <c r="L1200" s="7">
        <f t="shared" si="75"/>
        <v>103.90522410386222</v>
      </c>
    </row>
    <row r="1201" spans="1:12" x14ac:dyDescent="0.3">
      <c r="A1201" s="8"/>
      <c r="B1201" s="8"/>
      <c r="C1201" s="9" t="s">
        <v>811</v>
      </c>
      <c r="D1201" s="9" t="s">
        <v>812</v>
      </c>
      <c r="E1201" s="10">
        <v>48918</v>
      </c>
      <c r="F1201" s="10">
        <v>50238.09</v>
      </c>
      <c r="G1201" s="10">
        <v>52200</v>
      </c>
      <c r="H1201" s="10">
        <v>52200</v>
      </c>
      <c r="I1201" s="10">
        <f t="shared" si="72"/>
        <v>106.70918680240402</v>
      </c>
      <c r="J1201" s="10">
        <f t="shared" si="73"/>
        <v>103.90522410386222</v>
      </c>
      <c r="K1201" s="10">
        <f t="shared" si="74"/>
        <v>106.70918680240402</v>
      </c>
      <c r="L1201" s="10">
        <f t="shared" si="75"/>
        <v>103.90522410386222</v>
      </c>
    </row>
    <row r="1202" spans="1:12" x14ac:dyDescent="0.3">
      <c r="A1202" s="5"/>
      <c r="B1202" s="6" t="s">
        <v>150</v>
      </c>
      <c r="C1202" s="5"/>
      <c r="D1202" s="6" t="s">
        <v>151</v>
      </c>
      <c r="E1202" s="7">
        <f>+E1203</f>
        <v>39835.629999999997</v>
      </c>
      <c r="F1202" s="7">
        <f>+F1203</f>
        <v>57315.32</v>
      </c>
      <c r="G1202" s="7">
        <f>+G1203</f>
        <v>51800</v>
      </c>
      <c r="H1202" s="7">
        <f>+H1203</f>
        <v>51800</v>
      </c>
      <c r="I1202" s="7">
        <f t="shared" si="72"/>
        <v>130.03434362654741</v>
      </c>
      <c r="J1202" s="7">
        <f t="shared" si="73"/>
        <v>90.377232474668205</v>
      </c>
      <c r="K1202" s="7">
        <f t="shared" si="74"/>
        <v>130.03434362654741</v>
      </c>
      <c r="L1202" s="7">
        <f t="shared" si="75"/>
        <v>90.377232474668205</v>
      </c>
    </row>
    <row r="1203" spans="1:12" x14ac:dyDescent="0.3">
      <c r="A1203" s="8"/>
      <c r="B1203" s="8"/>
      <c r="C1203" s="9" t="s">
        <v>811</v>
      </c>
      <c r="D1203" s="9" t="s">
        <v>812</v>
      </c>
      <c r="E1203" s="10">
        <v>39835.629999999997</v>
      </c>
      <c r="F1203" s="10">
        <v>57315.32</v>
      </c>
      <c r="G1203" s="10">
        <v>51800</v>
      </c>
      <c r="H1203" s="10">
        <v>51800</v>
      </c>
      <c r="I1203" s="10">
        <f t="shared" si="72"/>
        <v>130.03434362654741</v>
      </c>
      <c r="J1203" s="10">
        <f t="shared" si="73"/>
        <v>90.377232474668205</v>
      </c>
      <c r="K1203" s="10">
        <f t="shared" si="74"/>
        <v>130.03434362654741</v>
      </c>
      <c r="L1203" s="10">
        <f t="shared" si="75"/>
        <v>90.377232474668205</v>
      </c>
    </row>
    <row r="1204" spans="1:12" x14ac:dyDescent="0.3">
      <c r="A1204" s="5"/>
      <c r="B1204" s="6" t="s">
        <v>152</v>
      </c>
      <c r="C1204" s="5"/>
      <c r="D1204" s="6" t="s">
        <v>153</v>
      </c>
      <c r="E1204" s="7">
        <f>+E1205</f>
        <v>23280.43</v>
      </c>
      <c r="F1204" s="7">
        <f>+F1205</f>
        <v>26708.73</v>
      </c>
      <c r="G1204" s="7">
        <f>+G1205</f>
        <v>25700</v>
      </c>
      <c r="H1204" s="7">
        <f>+H1205</f>
        <v>25700</v>
      </c>
      <c r="I1204" s="7">
        <f t="shared" si="72"/>
        <v>110.39314995470444</v>
      </c>
      <c r="J1204" s="7">
        <f t="shared" si="73"/>
        <v>96.223219898512596</v>
      </c>
      <c r="K1204" s="7">
        <f t="shared" si="74"/>
        <v>110.39314995470444</v>
      </c>
      <c r="L1204" s="7">
        <f t="shared" si="75"/>
        <v>96.223219898512596</v>
      </c>
    </row>
    <row r="1205" spans="1:12" x14ac:dyDescent="0.3">
      <c r="A1205" s="8"/>
      <c r="B1205" s="8"/>
      <c r="C1205" s="9" t="s">
        <v>811</v>
      </c>
      <c r="D1205" s="9" t="s">
        <v>812</v>
      </c>
      <c r="E1205" s="10">
        <v>23280.43</v>
      </c>
      <c r="F1205" s="10">
        <v>26708.73</v>
      </c>
      <c r="G1205" s="10">
        <v>25700</v>
      </c>
      <c r="H1205" s="10">
        <v>25700</v>
      </c>
      <c r="I1205" s="10">
        <f t="shared" si="72"/>
        <v>110.39314995470444</v>
      </c>
      <c r="J1205" s="10">
        <f t="shared" si="73"/>
        <v>96.223219898512596</v>
      </c>
      <c r="K1205" s="10">
        <f t="shared" si="74"/>
        <v>110.39314995470444</v>
      </c>
      <c r="L1205" s="10">
        <f t="shared" si="75"/>
        <v>96.223219898512596</v>
      </c>
    </row>
    <row r="1206" spans="1:12" x14ac:dyDescent="0.3">
      <c r="A1206" s="5"/>
      <c r="B1206" s="6" t="s">
        <v>154</v>
      </c>
      <c r="C1206" s="5"/>
      <c r="D1206" s="6" t="s">
        <v>155</v>
      </c>
      <c r="E1206" s="7">
        <f>+E1207</f>
        <v>15047.67</v>
      </c>
      <c r="F1206" s="7">
        <f>+F1207</f>
        <v>3779.85</v>
      </c>
      <c r="G1206" s="7">
        <f>+G1207</f>
        <v>3267.31</v>
      </c>
      <c r="H1206" s="7">
        <f>+H1207</f>
        <v>3267.31</v>
      </c>
      <c r="I1206" s="7">
        <f t="shared" si="72"/>
        <v>21.713062553870465</v>
      </c>
      <c r="J1206" s="7">
        <f t="shared" si="73"/>
        <v>86.440202653544446</v>
      </c>
      <c r="K1206" s="7">
        <f t="shared" si="74"/>
        <v>21.713062553870465</v>
      </c>
      <c r="L1206" s="7">
        <f t="shared" si="75"/>
        <v>86.440202653544446</v>
      </c>
    </row>
    <row r="1207" spans="1:12" x14ac:dyDescent="0.3">
      <c r="A1207" s="8"/>
      <c r="B1207" s="8"/>
      <c r="C1207" s="9" t="s">
        <v>811</v>
      </c>
      <c r="D1207" s="9" t="s">
        <v>812</v>
      </c>
      <c r="E1207" s="10">
        <v>15047.67</v>
      </c>
      <c r="F1207" s="10">
        <v>3779.85</v>
      </c>
      <c r="G1207" s="10">
        <v>3267.31</v>
      </c>
      <c r="H1207" s="10">
        <v>3267.31</v>
      </c>
      <c r="I1207" s="10">
        <f t="shared" si="72"/>
        <v>21.713062553870465</v>
      </c>
      <c r="J1207" s="10">
        <f t="shared" si="73"/>
        <v>86.440202653544446</v>
      </c>
      <c r="K1207" s="10">
        <f t="shared" si="74"/>
        <v>21.713062553870465</v>
      </c>
      <c r="L1207" s="10">
        <f t="shared" si="75"/>
        <v>86.440202653544446</v>
      </c>
    </row>
    <row r="1208" spans="1:12" x14ac:dyDescent="0.3">
      <c r="A1208" s="5"/>
      <c r="B1208" s="6" t="s">
        <v>106</v>
      </c>
      <c r="C1208" s="5"/>
      <c r="D1208" s="6" t="s">
        <v>107</v>
      </c>
      <c r="E1208" s="7">
        <f>+E1209</f>
        <v>44716.31</v>
      </c>
      <c r="F1208" s="7">
        <f>+F1209</f>
        <v>48487.22</v>
      </c>
      <c r="G1208" s="7">
        <f>+G1209</f>
        <v>53500</v>
      </c>
      <c r="H1208" s="7">
        <f>+H1209</f>
        <v>53500</v>
      </c>
      <c r="I1208" s="7">
        <f t="shared" si="72"/>
        <v>119.64314586780529</v>
      </c>
      <c r="J1208" s="7">
        <f t="shared" si="73"/>
        <v>110.33835307530519</v>
      </c>
      <c r="K1208" s="7">
        <f t="shared" si="74"/>
        <v>119.64314586780529</v>
      </c>
      <c r="L1208" s="7">
        <f t="shared" si="75"/>
        <v>110.33835307530519</v>
      </c>
    </row>
    <row r="1209" spans="1:12" x14ac:dyDescent="0.3">
      <c r="A1209" s="8"/>
      <c r="B1209" s="8"/>
      <c r="C1209" s="9" t="s">
        <v>811</v>
      </c>
      <c r="D1209" s="9" t="s">
        <v>812</v>
      </c>
      <c r="E1209" s="10">
        <v>44716.31</v>
      </c>
      <c r="F1209" s="10">
        <v>48487.22</v>
      </c>
      <c r="G1209" s="10">
        <v>53500</v>
      </c>
      <c r="H1209" s="10">
        <v>53500</v>
      </c>
      <c r="I1209" s="10">
        <f t="shared" si="72"/>
        <v>119.64314586780529</v>
      </c>
      <c r="J1209" s="10">
        <f t="shared" si="73"/>
        <v>110.33835307530519</v>
      </c>
      <c r="K1209" s="10">
        <f t="shared" si="74"/>
        <v>119.64314586780529</v>
      </c>
      <c r="L1209" s="10">
        <f t="shared" si="75"/>
        <v>110.33835307530519</v>
      </c>
    </row>
    <row r="1210" spans="1:12" x14ac:dyDescent="0.3">
      <c r="A1210" s="5"/>
      <c r="B1210" s="6" t="s">
        <v>108</v>
      </c>
      <c r="C1210" s="5"/>
      <c r="D1210" s="6" t="s">
        <v>109</v>
      </c>
      <c r="E1210" s="7">
        <f>+E1211</f>
        <v>36959.410000000003</v>
      </c>
      <c r="F1210" s="7">
        <f>+F1211</f>
        <v>39456.959999999999</v>
      </c>
      <c r="G1210" s="7">
        <f>+G1211</f>
        <v>45500</v>
      </c>
      <c r="H1210" s="7">
        <f>+H1211</f>
        <v>45500</v>
      </c>
      <c r="I1210" s="7">
        <f t="shared" si="72"/>
        <v>123.10802580452447</v>
      </c>
      <c r="J1210" s="7">
        <f t="shared" si="73"/>
        <v>115.31552354768336</v>
      </c>
      <c r="K1210" s="7">
        <f t="shared" si="74"/>
        <v>123.10802580452447</v>
      </c>
      <c r="L1210" s="7">
        <f t="shared" si="75"/>
        <v>115.31552354768336</v>
      </c>
    </row>
    <row r="1211" spans="1:12" x14ac:dyDescent="0.3">
      <c r="A1211" s="8"/>
      <c r="B1211" s="8"/>
      <c r="C1211" s="9" t="s">
        <v>811</v>
      </c>
      <c r="D1211" s="9" t="s">
        <v>812</v>
      </c>
      <c r="E1211" s="10">
        <v>36959.410000000003</v>
      </c>
      <c r="F1211" s="10">
        <v>39456.959999999999</v>
      </c>
      <c r="G1211" s="10">
        <v>45500</v>
      </c>
      <c r="H1211" s="10">
        <v>45500</v>
      </c>
      <c r="I1211" s="10">
        <f t="shared" si="72"/>
        <v>123.10802580452447</v>
      </c>
      <c r="J1211" s="10">
        <f t="shared" si="73"/>
        <v>115.31552354768336</v>
      </c>
      <c r="K1211" s="10">
        <f t="shared" si="74"/>
        <v>123.10802580452447</v>
      </c>
      <c r="L1211" s="10">
        <f t="shared" si="75"/>
        <v>115.31552354768336</v>
      </c>
    </row>
    <row r="1212" spans="1:12" x14ac:dyDescent="0.3">
      <c r="A1212" s="5"/>
      <c r="B1212" s="6" t="s">
        <v>110</v>
      </c>
      <c r="C1212" s="5"/>
      <c r="D1212" s="6" t="s">
        <v>111</v>
      </c>
      <c r="E1212" s="7">
        <f>+E1213</f>
        <v>265.26</v>
      </c>
      <c r="F1212" s="7">
        <f>+F1213</f>
        <v>333.95</v>
      </c>
      <c r="G1212" s="7">
        <f>+G1213</f>
        <v>400</v>
      </c>
      <c r="H1212" s="7">
        <f>+H1213</f>
        <v>400</v>
      </c>
      <c r="I1212" s="7">
        <f t="shared" si="72"/>
        <v>150.7954459775315</v>
      </c>
      <c r="J1212" s="7">
        <f t="shared" si="73"/>
        <v>119.77840994160802</v>
      </c>
      <c r="K1212" s="7">
        <f t="shared" si="74"/>
        <v>150.7954459775315</v>
      </c>
      <c r="L1212" s="7">
        <f t="shared" si="75"/>
        <v>119.77840994160802</v>
      </c>
    </row>
    <row r="1213" spans="1:12" x14ac:dyDescent="0.3">
      <c r="A1213" s="8"/>
      <c r="B1213" s="8"/>
      <c r="C1213" s="9" t="s">
        <v>811</v>
      </c>
      <c r="D1213" s="9" t="s">
        <v>812</v>
      </c>
      <c r="E1213" s="10">
        <v>265.26</v>
      </c>
      <c r="F1213" s="10">
        <v>333.95</v>
      </c>
      <c r="G1213" s="10">
        <v>400</v>
      </c>
      <c r="H1213" s="10">
        <v>400</v>
      </c>
      <c r="I1213" s="10">
        <f t="shared" si="72"/>
        <v>150.7954459775315</v>
      </c>
      <c r="J1213" s="10">
        <f t="shared" si="73"/>
        <v>119.77840994160802</v>
      </c>
      <c r="K1213" s="10">
        <f t="shared" si="74"/>
        <v>150.7954459775315</v>
      </c>
      <c r="L1213" s="10">
        <f t="shared" si="75"/>
        <v>119.77840994160802</v>
      </c>
    </row>
    <row r="1214" spans="1:12" x14ac:dyDescent="0.3">
      <c r="A1214" s="5"/>
      <c r="B1214" s="6" t="s">
        <v>112</v>
      </c>
      <c r="C1214" s="5"/>
      <c r="D1214" s="6" t="s">
        <v>113</v>
      </c>
      <c r="E1214" s="7">
        <f>+E1215</f>
        <v>521.13</v>
      </c>
      <c r="F1214" s="7">
        <f>+F1215</f>
        <v>556.19000000000005</v>
      </c>
      <c r="G1214" s="7">
        <f>+G1215</f>
        <v>700</v>
      </c>
      <c r="H1214" s="7">
        <f>+H1215</f>
        <v>700</v>
      </c>
      <c r="I1214" s="7">
        <f t="shared" si="72"/>
        <v>134.32348934047167</v>
      </c>
      <c r="J1214" s="7">
        <f t="shared" si="73"/>
        <v>125.85627213721928</v>
      </c>
      <c r="K1214" s="7">
        <f t="shared" si="74"/>
        <v>134.32348934047167</v>
      </c>
      <c r="L1214" s="7">
        <f t="shared" si="75"/>
        <v>125.85627213721928</v>
      </c>
    </row>
    <row r="1215" spans="1:12" x14ac:dyDescent="0.3">
      <c r="A1215" s="8"/>
      <c r="B1215" s="8"/>
      <c r="C1215" s="9" t="s">
        <v>811</v>
      </c>
      <c r="D1215" s="9" t="s">
        <v>812</v>
      </c>
      <c r="E1215" s="10">
        <v>521.13</v>
      </c>
      <c r="F1215" s="10">
        <v>556.19000000000005</v>
      </c>
      <c r="G1215" s="10">
        <v>700</v>
      </c>
      <c r="H1215" s="10">
        <v>700</v>
      </c>
      <c r="I1215" s="10">
        <f t="shared" si="72"/>
        <v>134.32348934047167</v>
      </c>
      <c r="J1215" s="10">
        <f t="shared" si="73"/>
        <v>125.85627213721928</v>
      </c>
      <c r="K1215" s="10">
        <f t="shared" si="74"/>
        <v>134.32348934047167</v>
      </c>
      <c r="L1215" s="10">
        <f t="shared" si="75"/>
        <v>125.85627213721928</v>
      </c>
    </row>
    <row r="1216" spans="1:12" x14ac:dyDescent="0.3">
      <c r="A1216" s="5"/>
      <c r="B1216" s="6" t="s">
        <v>114</v>
      </c>
      <c r="C1216" s="5"/>
      <c r="D1216" s="6" t="s">
        <v>115</v>
      </c>
      <c r="E1216" s="7">
        <f>+E1217</f>
        <v>10865.44</v>
      </c>
      <c r="F1216" s="7">
        <f>+F1217</f>
        <v>11341.89</v>
      </c>
      <c r="G1216" s="7">
        <f>+G1217</f>
        <v>13000</v>
      </c>
      <c r="H1216" s="7">
        <f>+H1217</f>
        <v>13000</v>
      </c>
      <c r="I1216" s="7">
        <f t="shared" si="72"/>
        <v>119.64540782517781</v>
      </c>
      <c r="J1216" s="7">
        <f t="shared" si="73"/>
        <v>114.6193447476567</v>
      </c>
      <c r="K1216" s="7">
        <f t="shared" si="74"/>
        <v>119.64540782517781</v>
      </c>
      <c r="L1216" s="7">
        <f t="shared" si="75"/>
        <v>114.6193447476567</v>
      </c>
    </row>
    <row r="1217" spans="1:12" x14ac:dyDescent="0.3">
      <c r="A1217" s="8"/>
      <c r="B1217" s="8"/>
      <c r="C1217" s="9" t="s">
        <v>811</v>
      </c>
      <c r="D1217" s="9" t="s">
        <v>812</v>
      </c>
      <c r="E1217" s="10">
        <v>10865.44</v>
      </c>
      <c r="F1217" s="10">
        <v>11341.89</v>
      </c>
      <c r="G1217" s="10">
        <v>13000</v>
      </c>
      <c r="H1217" s="10">
        <v>13000</v>
      </c>
      <c r="I1217" s="10">
        <f t="shared" si="72"/>
        <v>119.64540782517781</v>
      </c>
      <c r="J1217" s="10">
        <f t="shared" si="73"/>
        <v>114.6193447476567</v>
      </c>
      <c r="K1217" s="10">
        <f t="shared" si="74"/>
        <v>119.64540782517781</v>
      </c>
      <c r="L1217" s="10">
        <f t="shared" si="75"/>
        <v>114.6193447476567</v>
      </c>
    </row>
    <row r="1218" spans="1:12" x14ac:dyDescent="0.3">
      <c r="A1218" s="5"/>
      <c r="B1218" s="6" t="s">
        <v>10</v>
      </c>
      <c r="C1218" s="5"/>
      <c r="D1218" s="6" t="s">
        <v>11</v>
      </c>
      <c r="E1218" s="7">
        <f>+E1219</f>
        <v>15228.39</v>
      </c>
      <c r="F1218" s="7">
        <f>+F1219</f>
        <v>16436.990000000002</v>
      </c>
      <c r="G1218" s="7">
        <f>+G1219</f>
        <v>31300</v>
      </c>
      <c r="H1218" s="7">
        <f>+H1219</f>
        <v>31300</v>
      </c>
      <c r="I1218" s="7">
        <f t="shared" si="72"/>
        <v>205.53715790047406</v>
      </c>
      <c r="J1218" s="7">
        <f t="shared" si="73"/>
        <v>190.42415916782815</v>
      </c>
      <c r="K1218" s="7">
        <f t="shared" si="74"/>
        <v>205.53715790047406</v>
      </c>
      <c r="L1218" s="7">
        <f t="shared" si="75"/>
        <v>190.42415916782815</v>
      </c>
    </row>
    <row r="1219" spans="1:12" x14ac:dyDescent="0.3">
      <c r="A1219" s="8"/>
      <c r="B1219" s="8"/>
      <c r="C1219" s="9" t="s">
        <v>813</v>
      </c>
      <c r="D1219" s="9" t="s">
        <v>814</v>
      </c>
      <c r="E1219" s="10">
        <v>15228.39</v>
      </c>
      <c r="F1219" s="10">
        <v>16436.990000000002</v>
      </c>
      <c r="G1219" s="10">
        <v>31300</v>
      </c>
      <c r="H1219" s="10">
        <v>31300</v>
      </c>
      <c r="I1219" s="10">
        <f t="shared" ref="I1219:I1282" si="76">IF(E1219&lt;&gt;0,G1219/E1219*100,"-")</f>
        <v>205.53715790047406</v>
      </c>
      <c r="J1219" s="10">
        <f t="shared" ref="J1219:J1282" si="77">IF(F1219&lt;&gt;0,G1219/F1219*100,"-")</f>
        <v>190.42415916782815</v>
      </c>
      <c r="K1219" s="10">
        <f t="shared" ref="K1219:K1282" si="78">IF(E1219&lt;&gt;0,H1219/E1219*100,"-")</f>
        <v>205.53715790047406</v>
      </c>
      <c r="L1219" s="10">
        <f t="shared" ref="L1219:L1282" si="79">IF(F1219&lt;&gt;0,H1219/F1219*100,"-")</f>
        <v>190.42415916782815</v>
      </c>
    </row>
    <row r="1220" spans="1:12" x14ac:dyDescent="0.3">
      <c r="A1220" s="5"/>
      <c r="B1220" s="6" t="s">
        <v>41</v>
      </c>
      <c r="C1220" s="5"/>
      <c r="D1220" s="6" t="s">
        <v>42</v>
      </c>
      <c r="E1220" s="7">
        <f>+E1221</f>
        <v>17185.97</v>
      </c>
      <c r="F1220" s="7">
        <f>+F1221</f>
        <v>17007.37</v>
      </c>
      <c r="G1220" s="7">
        <f>+G1221</f>
        <v>18260</v>
      </c>
      <c r="H1220" s="7">
        <f>+H1221</f>
        <v>18260</v>
      </c>
      <c r="I1220" s="7">
        <f t="shared" si="76"/>
        <v>106.24945813358222</v>
      </c>
      <c r="J1220" s="7">
        <f t="shared" si="77"/>
        <v>107.36521872576419</v>
      </c>
      <c r="K1220" s="7">
        <f t="shared" si="78"/>
        <v>106.24945813358222</v>
      </c>
      <c r="L1220" s="7">
        <f t="shared" si="79"/>
        <v>107.36521872576419</v>
      </c>
    </row>
    <row r="1221" spans="1:12" x14ac:dyDescent="0.3">
      <c r="A1221" s="8"/>
      <c r="B1221" s="8"/>
      <c r="C1221" s="9" t="s">
        <v>813</v>
      </c>
      <c r="D1221" s="9" t="s">
        <v>814</v>
      </c>
      <c r="E1221" s="10">
        <v>17185.97</v>
      </c>
      <c r="F1221" s="10">
        <v>17007.37</v>
      </c>
      <c r="G1221" s="10">
        <v>18260</v>
      </c>
      <c r="H1221" s="10">
        <v>18260</v>
      </c>
      <c r="I1221" s="10">
        <f t="shared" si="76"/>
        <v>106.24945813358222</v>
      </c>
      <c r="J1221" s="10">
        <f t="shared" si="77"/>
        <v>107.36521872576419</v>
      </c>
      <c r="K1221" s="10">
        <f t="shared" si="78"/>
        <v>106.24945813358222</v>
      </c>
      <c r="L1221" s="10">
        <f t="shared" si="79"/>
        <v>107.36521872576419</v>
      </c>
    </row>
    <row r="1222" spans="1:12" x14ac:dyDescent="0.3">
      <c r="A1222" s="5"/>
      <c r="B1222" s="6" t="s">
        <v>45</v>
      </c>
      <c r="C1222" s="5"/>
      <c r="D1222" s="6" t="s">
        <v>46</v>
      </c>
      <c r="E1222" s="7">
        <f>+E1223</f>
        <v>67263.86</v>
      </c>
      <c r="F1222" s="7">
        <f>+F1223</f>
        <v>77218.600000000006</v>
      </c>
      <c r="G1222" s="7">
        <f>+G1223</f>
        <v>93799.84</v>
      </c>
      <c r="H1222" s="7">
        <f>+H1223</f>
        <v>93799.84</v>
      </c>
      <c r="I1222" s="7">
        <f t="shared" si="76"/>
        <v>139.45057568804407</v>
      </c>
      <c r="J1222" s="7">
        <f t="shared" si="77"/>
        <v>121.47311658072017</v>
      </c>
      <c r="K1222" s="7">
        <f t="shared" si="78"/>
        <v>139.45057568804407</v>
      </c>
      <c r="L1222" s="7">
        <f t="shared" si="79"/>
        <v>121.47311658072017</v>
      </c>
    </row>
    <row r="1223" spans="1:12" x14ac:dyDescent="0.3">
      <c r="A1223" s="8"/>
      <c r="B1223" s="8"/>
      <c r="C1223" s="9" t="s">
        <v>813</v>
      </c>
      <c r="D1223" s="9" t="s">
        <v>814</v>
      </c>
      <c r="E1223" s="10">
        <v>67263.86</v>
      </c>
      <c r="F1223" s="10">
        <v>77218.600000000006</v>
      </c>
      <c r="G1223" s="10">
        <v>93799.84</v>
      </c>
      <c r="H1223" s="10">
        <v>93799.84</v>
      </c>
      <c r="I1223" s="10">
        <f t="shared" si="76"/>
        <v>139.45057568804407</v>
      </c>
      <c r="J1223" s="10">
        <f t="shared" si="77"/>
        <v>121.47311658072017</v>
      </c>
      <c r="K1223" s="10">
        <f t="shared" si="78"/>
        <v>139.45057568804407</v>
      </c>
      <c r="L1223" s="10">
        <f t="shared" si="79"/>
        <v>121.47311658072017</v>
      </c>
    </row>
    <row r="1224" spans="1:12" x14ac:dyDescent="0.3">
      <c r="A1224" s="5"/>
      <c r="B1224" s="6" t="s">
        <v>118</v>
      </c>
      <c r="C1224" s="5"/>
      <c r="D1224" s="6" t="s">
        <v>119</v>
      </c>
      <c r="E1224" s="7">
        <f>+E1225</f>
        <v>9959.27</v>
      </c>
      <c r="F1224" s="7">
        <f>+F1225</f>
        <v>7728.13</v>
      </c>
      <c r="G1224" s="7">
        <f>+G1225</f>
        <v>16720.400000000001</v>
      </c>
      <c r="H1224" s="7">
        <f>+H1225</f>
        <v>16720.400000000001</v>
      </c>
      <c r="I1224" s="7">
        <f t="shared" si="76"/>
        <v>167.88780703806606</v>
      </c>
      <c r="J1224" s="7">
        <f t="shared" si="77"/>
        <v>216.35764408725012</v>
      </c>
      <c r="K1224" s="7">
        <f t="shared" si="78"/>
        <v>167.88780703806606</v>
      </c>
      <c r="L1224" s="7">
        <f t="shared" si="79"/>
        <v>216.35764408725012</v>
      </c>
    </row>
    <row r="1225" spans="1:12" x14ac:dyDescent="0.3">
      <c r="A1225" s="8"/>
      <c r="B1225" s="8"/>
      <c r="C1225" s="9" t="s">
        <v>813</v>
      </c>
      <c r="D1225" s="9" t="s">
        <v>814</v>
      </c>
      <c r="E1225" s="10">
        <v>9959.27</v>
      </c>
      <c r="F1225" s="10">
        <v>7728.13</v>
      </c>
      <c r="G1225" s="10">
        <v>16720.400000000001</v>
      </c>
      <c r="H1225" s="10">
        <v>16720.400000000001</v>
      </c>
      <c r="I1225" s="10">
        <f t="shared" si="76"/>
        <v>167.88780703806606</v>
      </c>
      <c r="J1225" s="10">
        <f t="shared" si="77"/>
        <v>216.35764408725012</v>
      </c>
      <c r="K1225" s="10">
        <f t="shared" si="78"/>
        <v>167.88780703806606</v>
      </c>
      <c r="L1225" s="10">
        <f t="shared" si="79"/>
        <v>216.35764408725012</v>
      </c>
    </row>
    <row r="1226" spans="1:12" x14ac:dyDescent="0.3">
      <c r="A1226" s="5"/>
      <c r="B1226" s="6" t="s">
        <v>49</v>
      </c>
      <c r="C1226" s="5"/>
      <c r="D1226" s="6" t="s">
        <v>50</v>
      </c>
      <c r="E1226" s="7">
        <f>+E1227</f>
        <v>2827.67</v>
      </c>
      <c r="F1226" s="7">
        <f>+F1227</f>
        <v>937.62</v>
      </c>
      <c r="G1226" s="7">
        <f>+G1227</f>
        <v>5900</v>
      </c>
      <c r="H1226" s="7">
        <f>+H1227</f>
        <v>5900</v>
      </c>
      <c r="I1226" s="7">
        <f t="shared" si="76"/>
        <v>208.65235335099217</v>
      </c>
      <c r="J1226" s="7">
        <f t="shared" si="77"/>
        <v>629.25278897634439</v>
      </c>
      <c r="K1226" s="7">
        <f t="shared" si="78"/>
        <v>208.65235335099217</v>
      </c>
      <c r="L1226" s="7">
        <f t="shared" si="79"/>
        <v>629.25278897634439</v>
      </c>
    </row>
    <row r="1227" spans="1:12" x14ac:dyDescent="0.3">
      <c r="A1227" s="8"/>
      <c r="B1227" s="8"/>
      <c r="C1227" s="9" t="s">
        <v>813</v>
      </c>
      <c r="D1227" s="9" t="s">
        <v>814</v>
      </c>
      <c r="E1227" s="10">
        <v>2827.67</v>
      </c>
      <c r="F1227" s="10">
        <v>937.62</v>
      </c>
      <c r="G1227" s="10">
        <v>5900</v>
      </c>
      <c r="H1227" s="10">
        <v>5900</v>
      </c>
      <c r="I1227" s="10">
        <f t="shared" si="76"/>
        <v>208.65235335099217</v>
      </c>
      <c r="J1227" s="10">
        <f t="shared" si="77"/>
        <v>629.25278897634439</v>
      </c>
      <c r="K1227" s="10">
        <f t="shared" si="78"/>
        <v>208.65235335099217</v>
      </c>
      <c r="L1227" s="10">
        <f t="shared" si="79"/>
        <v>629.25278897634439</v>
      </c>
    </row>
    <row r="1228" spans="1:12" x14ac:dyDescent="0.3">
      <c r="A1228" s="5"/>
      <c r="B1228" s="6" t="s">
        <v>51</v>
      </c>
      <c r="C1228" s="5"/>
      <c r="D1228" s="6" t="s">
        <v>52</v>
      </c>
      <c r="E1228" s="7">
        <f>+E1229</f>
        <v>35537.82</v>
      </c>
      <c r="F1228" s="7">
        <f>+F1229</f>
        <v>39999.449999999997</v>
      </c>
      <c r="G1228" s="7">
        <f>+G1229</f>
        <v>43690.73</v>
      </c>
      <c r="H1228" s="7">
        <f>+H1229</f>
        <v>43690.73</v>
      </c>
      <c r="I1228" s="7">
        <f t="shared" si="76"/>
        <v>122.94150288340704</v>
      </c>
      <c r="J1228" s="7">
        <f t="shared" si="77"/>
        <v>109.22832688949475</v>
      </c>
      <c r="K1228" s="7">
        <f t="shared" si="78"/>
        <v>122.94150288340704</v>
      </c>
      <c r="L1228" s="7">
        <f t="shared" si="79"/>
        <v>109.22832688949475</v>
      </c>
    </row>
    <row r="1229" spans="1:12" x14ac:dyDescent="0.3">
      <c r="A1229" s="8"/>
      <c r="B1229" s="8"/>
      <c r="C1229" s="9" t="s">
        <v>813</v>
      </c>
      <c r="D1229" s="9" t="s">
        <v>814</v>
      </c>
      <c r="E1229" s="10">
        <v>35537.82</v>
      </c>
      <c r="F1229" s="10">
        <v>39999.449999999997</v>
      </c>
      <c r="G1229" s="10">
        <v>43690.73</v>
      </c>
      <c r="H1229" s="10">
        <v>43690.73</v>
      </c>
      <c r="I1229" s="10">
        <f t="shared" si="76"/>
        <v>122.94150288340704</v>
      </c>
      <c r="J1229" s="10">
        <f t="shared" si="77"/>
        <v>109.22832688949475</v>
      </c>
      <c r="K1229" s="10">
        <f t="shared" si="78"/>
        <v>122.94150288340704</v>
      </c>
      <c r="L1229" s="10">
        <f t="shared" si="79"/>
        <v>109.22832688949475</v>
      </c>
    </row>
    <row r="1230" spans="1:12" x14ac:dyDescent="0.3">
      <c r="A1230" s="5"/>
      <c r="B1230" s="6" t="s">
        <v>53</v>
      </c>
      <c r="C1230" s="5"/>
      <c r="D1230" s="6" t="s">
        <v>54</v>
      </c>
      <c r="E1230" s="7">
        <f>+E1231</f>
        <v>45551.55</v>
      </c>
      <c r="F1230" s="7">
        <f>+F1231</f>
        <v>49634.73</v>
      </c>
      <c r="G1230" s="7">
        <f>+G1231</f>
        <v>104580</v>
      </c>
      <c r="H1230" s="7">
        <f>+H1231</f>
        <v>104580</v>
      </c>
      <c r="I1230" s="7">
        <f t="shared" si="76"/>
        <v>229.58604043111595</v>
      </c>
      <c r="J1230" s="7">
        <f t="shared" si="77"/>
        <v>210.69924224429144</v>
      </c>
      <c r="K1230" s="7">
        <f t="shared" si="78"/>
        <v>229.58604043111595</v>
      </c>
      <c r="L1230" s="7">
        <f t="shared" si="79"/>
        <v>210.69924224429144</v>
      </c>
    </row>
    <row r="1231" spans="1:12" x14ac:dyDescent="0.3">
      <c r="A1231" s="8"/>
      <c r="B1231" s="8"/>
      <c r="C1231" s="9" t="s">
        <v>813</v>
      </c>
      <c r="D1231" s="9" t="s">
        <v>814</v>
      </c>
      <c r="E1231" s="10">
        <v>45551.55</v>
      </c>
      <c r="F1231" s="10">
        <v>49634.73</v>
      </c>
      <c r="G1231" s="10">
        <v>104580</v>
      </c>
      <c r="H1231" s="10">
        <v>104580</v>
      </c>
      <c r="I1231" s="10">
        <f t="shared" si="76"/>
        <v>229.58604043111595</v>
      </c>
      <c r="J1231" s="10">
        <f t="shared" si="77"/>
        <v>210.69924224429144</v>
      </c>
      <c r="K1231" s="10">
        <f t="shared" si="78"/>
        <v>229.58604043111595</v>
      </c>
      <c r="L1231" s="10">
        <f t="shared" si="79"/>
        <v>210.69924224429144</v>
      </c>
    </row>
    <row r="1232" spans="1:12" x14ac:dyDescent="0.3">
      <c r="A1232" s="5"/>
      <c r="B1232" s="6" t="s">
        <v>55</v>
      </c>
      <c r="C1232" s="5"/>
      <c r="D1232" s="6" t="s">
        <v>56</v>
      </c>
      <c r="E1232" s="7">
        <f>+E1233</f>
        <v>8474.3700000000008</v>
      </c>
      <c r="F1232" s="7">
        <f>+F1233</f>
        <v>4561.66</v>
      </c>
      <c r="G1232" s="7">
        <f>+G1233</f>
        <v>8749.0300000000007</v>
      </c>
      <c r="H1232" s="7">
        <f>+H1233</f>
        <v>8749.0300000000007</v>
      </c>
      <c r="I1232" s="7">
        <f t="shared" si="76"/>
        <v>103.24106688756804</v>
      </c>
      <c r="J1232" s="7">
        <f t="shared" si="77"/>
        <v>191.79487291906895</v>
      </c>
      <c r="K1232" s="7">
        <f t="shared" si="78"/>
        <v>103.24106688756804</v>
      </c>
      <c r="L1232" s="7">
        <f t="shared" si="79"/>
        <v>191.79487291906895</v>
      </c>
    </row>
    <row r="1233" spans="1:12" x14ac:dyDescent="0.3">
      <c r="A1233" s="8"/>
      <c r="B1233" s="8"/>
      <c r="C1233" s="9" t="s">
        <v>813</v>
      </c>
      <c r="D1233" s="9" t="s">
        <v>814</v>
      </c>
      <c r="E1233" s="10">
        <v>8474.3700000000008</v>
      </c>
      <c r="F1233" s="10">
        <v>4561.66</v>
      </c>
      <c r="G1233" s="10">
        <v>8749.0300000000007</v>
      </c>
      <c r="H1233" s="10">
        <v>8749.0300000000007</v>
      </c>
      <c r="I1233" s="10">
        <f t="shared" si="76"/>
        <v>103.24106688756804</v>
      </c>
      <c r="J1233" s="10">
        <f t="shared" si="77"/>
        <v>191.79487291906895</v>
      </c>
      <c r="K1233" s="10">
        <f t="shared" si="78"/>
        <v>103.24106688756804</v>
      </c>
      <c r="L1233" s="10">
        <f t="shared" si="79"/>
        <v>191.79487291906895</v>
      </c>
    </row>
    <row r="1234" spans="1:12" x14ac:dyDescent="0.3">
      <c r="A1234" s="5"/>
      <c r="B1234" s="6" t="s">
        <v>89</v>
      </c>
      <c r="C1234" s="5"/>
      <c r="D1234" s="6" t="s">
        <v>90</v>
      </c>
      <c r="E1234" s="7">
        <f>+E1235</f>
        <v>1921.99</v>
      </c>
      <c r="F1234" s="7">
        <f>+F1235</f>
        <v>4755.5600000000004</v>
      </c>
      <c r="G1234" s="7">
        <f>+G1235</f>
        <v>10000</v>
      </c>
      <c r="H1234" s="7">
        <f>+H1235</f>
        <v>10000</v>
      </c>
      <c r="I1234" s="7">
        <f t="shared" si="76"/>
        <v>520.29407020848191</v>
      </c>
      <c r="J1234" s="7">
        <f t="shared" si="77"/>
        <v>210.2801773082455</v>
      </c>
      <c r="K1234" s="7">
        <f t="shared" si="78"/>
        <v>520.29407020848191</v>
      </c>
      <c r="L1234" s="7">
        <f t="shared" si="79"/>
        <v>210.2801773082455</v>
      </c>
    </row>
    <row r="1235" spans="1:12" x14ac:dyDescent="0.3">
      <c r="A1235" s="8"/>
      <c r="B1235" s="8"/>
      <c r="C1235" s="9" t="s">
        <v>815</v>
      </c>
      <c r="D1235" s="9" t="s">
        <v>816</v>
      </c>
      <c r="E1235" s="10">
        <v>1921.99</v>
      </c>
      <c r="F1235" s="10">
        <v>4755.5600000000004</v>
      </c>
      <c r="G1235" s="10">
        <v>10000</v>
      </c>
      <c r="H1235" s="10">
        <v>10000</v>
      </c>
      <c r="I1235" s="10">
        <f t="shared" si="76"/>
        <v>520.29407020848191</v>
      </c>
      <c r="J1235" s="10">
        <f t="shared" si="77"/>
        <v>210.2801773082455</v>
      </c>
      <c r="K1235" s="10">
        <f t="shared" si="78"/>
        <v>520.29407020848191</v>
      </c>
      <c r="L1235" s="10">
        <f t="shared" si="79"/>
        <v>210.2801773082455</v>
      </c>
    </row>
    <row r="1236" spans="1:12" x14ac:dyDescent="0.3">
      <c r="A1236" s="5"/>
      <c r="B1236" s="6" t="s">
        <v>250</v>
      </c>
      <c r="C1236" s="5"/>
      <c r="D1236" s="6" t="s">
        <v>251</v>
      </c>
      <c r="E1236" s="7">
        <f>+E1237</f>
        <v>0</v>
      </c>
      <c r="F1236" s="7">
        <f>+F1237</f>
        <v>240</v>
      </c>
      <c r="G1236" s="7">
        <f>+G1237</f>
        <v>0</v>
      </c>
      <c r="H1236" s="7">
        <f>+H1237</f>
        <v>0</v>
      </c>
      <c r="I1236" s="7" t="str">
        <f t="shared" si="76"/>
        <v>-</v>
      </c>
      <c r="J1236" s="7">
        <f t="shared" si="77"/>
        <v>0</v>
      </c>
      <c r="K1236" s="7" t="str">
        <f t="shared" si="78"/>
        <v>-</v>
      </c>
      <c r="L1236" s="7">
        <f t="shared" si="79"/>
        <v>0</v>
      </c>
    </row>
    <row r="1237" spans="1:12" x14ac:dyDescent="0.3">
      <c r="A1237" s="8"/>
      <c r="B1237" s="8"/>
      <c r="C1237" s="9" t="s">
        <v>815</v>
      </c>
      <c r="D1237" s="9" t="s">
        <v>816</v>
      </c>
      <c r="E1237" s="10">
        <v>0</v>
      </c>
      <c r="F1237" s="10">
        <v>240</v>
      </c>
      <c r="G1237" s="10">
        <v>0</v>
      </c>
      <c r="H1237" s="10">
        <v>0</v>
      </c>
      <c r="I1237" s="10" t="str">
        <f t="shared" si="76"/>
        <v>-</v>
      </c>
      <c r="J1237" s="10">
        <f t="shared" si="77"/>
        <v>0</v>
      </c>
      <c r="K1237" s="10" t="str">
        <f t="shared" si="78"/>
        <v>-</v>
      </c>
      <c r="L1237" s="10">
        <f t="shared" si="79"/>
        <v>0</v>
      </c>
    </row>
    <row r="1238" spans="1:12" x14ac:dyDescent="0.3">
      <c r="A1238" s="2" t="s">
        <v>817</v>
      </c>
      <c r="B1238" s="3"/>
      <c r="C1238" s="3"/>
      <c r="D1238" s="2" t="s">
        <v>818</v>
      </c>
      <c r="E1238" s="4">
        <f>+E1239+E1241+E1243+E1245+E1247+E1249+E1251+E1253+E1255+E1257+E1259+E1261+E1267+E1270+E1272+E1274+E1277+E1279+E1281+E1283+E1286</f>
        <v>641961.34000000008</v>
      </c>
      <c r="F1238" s="4">
        <f>+F1239+F1241+F1243+F1245+F1247+F1249+F1251+F1253+F1255+F1257+F1259+F1261+F1267+F1270+F1272+F1274+F1277+F1279+F1281+F1283+F1286</f>
        <v>496236.11000000004</v>
      </c>
      <c r="G1238" s="4">
        <f>+G1239+G1241+G1243+G1245+G1247+G1249+G1251+G1253+G1255+G1257+G1259+G1261+G1267+G1270+G1272+G1274+G1277+G1279+G1281+G1283+G1286</f>
        <v>651000</v>
      </c>
      <c r="H1238" s="4">
        <f>+H1239+H1241+H1243+H1245+H1247+H1249+H1251+H1253+H1255+H1257+H1259+H1261+H1267+H1270+H1272+H1274+H1277+H1279+H1281+H1283+H1286</f>
        <v>624000</v>
      </c>
      <c r="I1238" s="4">
        <f t="shared" si="76"/>
        <v>101.40797575131238</v>
      </c>
      <c r="J1238" s="4">
        <f t="shared" si="77"/>
        <v>131.1875510228387</v>
      </c>
      <c r="K1238" s="4">
        <f t="shared" si="78"/>
        <v>97.202115005866233</v>
      </c>
      <c r="L1238" s="4">
        <f t="shared" si="79"/>
        <v>125.74659268548594</v>
      </c>
    </row>
    <row r="1239" spans="1:12" x14ac:dyDescent="0.3">
      <c r="A1239" s="5"/>
      <c r="B1239" s="6" t="s">
        <v>98</v>
      </c>
      <c r="C1239" s="5"/>
      <c r="D1239" s="6" t="s">
        <v>99</v>
      </c>
      <c r="E1239" s="7">
        <f>+E1240</f>
        <v>215985.52</v>
      </c>
      <c r="F1239" s="7">
        <f>+F1240</f>
        <v>176367.94</v>
      </c>
      <c r="G1239" s="7">
        <f>+G1240</f>
        <v>194350.72</v>
      </c>
      <c r="H1239" s="7">
        <f>+H1240</f>
        <v>194350.72</v>
      </c>
      <c r="I1239" s="7">
        <f t="shared" si="76"/>
        <v>89.983217393462311</v>
      </c>
      <c r="J1239" s="7">
        <f t="shared" si="77"/>
        <v>110.19617284184416</v>
      </c>
      <c r="K1239" s="7">
        <f t="shared" si="78"/>
        <v>89.983217393462311</v>
      </c>
      <c r="L1239" s="7">
        <f t="shared" si="79"/>
        <v>110.19617284184416</v>
      </c>
    </row>
    <row r="1240" spans="1:12" x14ac:dyDescent="0.3">
      <c r="A1240" s="8"/>
      <c r="B1240" s="8"/>
      <c r="C1240" s="9" t="s">
        <v>819</v>
      </c>
      <c r="D1240" s="9" t="s">
        <v>820</v>
      </c>
      <c r="E1240" s="10">
        <v>215985.52</v>
      </c>
      <c r="F1240" s="10">
        <v>176367.94</v>
      </c>
      <c r="G1240" s="10">
        <v>194350.72</v>
      </c>
      <c r="H1240" s="10">
        <v>194350.72</v>
      </c>
      <c r="I1240" s="10">
        <f t="shared" si="76"/>
        <v>89.983217393462311</v>
      </c>
      <c r="J1240" s="10">
        <f t="shared" si="77"/>
        <v>110.19617284184416</v>
      </c>
      <c r="K1240" s="10">
        <f t="shared" si="78"/>
        <v>89.983217393462311</v>
      </c>
      <c r="L1240" s="10">
        <f t="shared" si="79"/>
        <v>110.19617284184416</v>
      </c>
    </row>
    <row r="1241" spans="1:12" x14ac:dyDescent="0.3">
      <c r="A1241" s="5"/>
      <c r="B1241" s="6" t="s">
        <v>102</v>
      </c>
      <c r="C1241" s="5"/>
      <c r="D1241" s="6" t="s">
        <v>103</v>
      </c>
      <c r="E1241" s="7">
        <f>+E1242</f>
        <v>8924.92</v>
      </c>
      <c r="F1241" s="7">
        <f>+F1242</f>
        <v>7594.17</v>
      </c>
      <c r="G1241" s="7">
        <f>+G1242</f>
        <v>13500</v>
      </c>
      <c r="H1241" s="7">
        <f>+H1242</f>
        <v>13500</v>
      </c>
      <c r="I1241" s="7">
        <f t="shared" si="76"/>
        <v>151.26186005028617</v>
      </c>
      <c r="J1241" s="7">
        <f t="shared" si="77"/>
        <v>177.76794567411579</v>
      </c>
      <c r="K1241" s="7">
        <f t="shared" si="78"/>
        <v>151.26186005028617</v>
      </c>
      <c r="L1241" s="7">
        <f t="shared" si="79"/>
        <v>177.76794567411579</v>
      </c>
    </row>
    <row r="1242" spans="1:12" x14ac:dyDescent="0.3">
      <c r="A1242" s="8"/>
      <c r="B1242" s="8"/>
      <c r="C1242" s="9" t="s">
        <v>819</v>
      </c>
      <c r="D1242" s="9" t="s">
        <v>820</v>
      </c>
      <c r="E1242" s="10">
        <v>8924.92</v>
      </c>
      <c r="F1242" s="10">
        <v>7594.17</v>
      </c>
      <c r="G1242" s="10">
        <v>13500</v>
      </c>
      <c r="H1242" s="10">
        <v>13500</v>
      </c>
      <c r="I1242" s="10">
        <f t="shared" si="76"/>
        <v>151.26186005028617</v>
      </c>
      <c r="J1242" s="10">
        <f t="shared" si="77"/>
        <v>177.76794567411579</v>
      </c>
      <c r="K1242" s="10">
        <f t="shared" si="78"/>
        <v>151.26186005028617</v>
      </c>
      <c r="L1242" s="10">
        <f t="shared" si="79"/>
        <v>177.76794567411579</v>
      </c>
    </row>
    <row r="1243" spans="1:12" x14ac:dyDescent="0.3">
      <c r="A1243" s="5"/>
      <c r="B1243" s="6" t="s">
        <v>104</v>
      </c>
      <c r="C1243" s="5"/>
      <c r="D1243" s="6" t="s">
        <v>105</v>
      </c>
      <c r="E1243" s="7">
        <f>+E1244</f>
        <v>15846.37</v>
      </c>
      <c r="F1243" s="7">
        <f>+F1244</f>
        <v>11605.63</v>
      </c>
      <c r="G1243" s="7">
        <f>+G1244</f>
        <v>19000</v>
      </c>
      <c r="H1243" s="7">
        <f>+H1244</f>
        <v>19000</v>
      </c>
      <c r="I1243" s="7">
        <f t="shared" si="76"/>
        <v>119.90127707481271</v>
      </c>
      <c r="J1243" s="7">
        <f t="shared" si="77"/>
        <v>163.71364587704417</v>
      </c>
      <c r="K1243" s="7">
        <f t="shared" si="78"/>
        <v>119.90127707481271</v>
      </c>
      <c r="L1243" s="7">
        <f t="shared" si="79"/>
        <v>163.71364587704417</v>
      </c>
    </row>
    <row r="1244" spans="1:12" x14ac:dyDescent="0.3">
      <c r="A1244" s="8"/>
      <c r="B1244" s="8"/>
      <c r="C1244" s="9" t="s">
        <v>819</v>
      </c>
      <c r="D1244" s="9" t="s">
        <v>820</v>
      </c>
      <c r="E1244" s="10">
        <v>15846.37</v>
      </c>
      <c r="F1244" s="10">
        <v>11605.63</v>
      </c>
      <c r="G1244" s="10">
        <v>19000</v>
      </c>
      <c r="H1244" s="10">
        <v>19000</v>
      </c>
      <c r="I1244" s="10">
        <f t="shared" si="76"/>
        <v>119.90127707481271</v>
      </c>
      <c r="J1244" s="10">
        <f t="shared" si="77"/>
        <v>163.71364587704417</v>
      </c>
      <c r="K1244" s="10">
        <f t="shared" si="78"/>
        <v>119.90127707481271</v>
      </c>
      <c r="L1244" s="10">
        <f t="shared" si="79"/>
        <v>163.71364587704417</v>
      </c>
    </row>
    <row r="1245" spans="1:12" x14ac:dyDescent="0.3">
      <c r="A1245" s="5"/>
      <c r="B1245" s="6" t="s">
        <v>150</v>
      </c>
      <c r="C1245" s="5"/>
      <c r="D1245" s="6" t="s">
        <v>151</v>
      </c>
      <c r="E1245" s="7">
        <f>+E1246</f>
        <v>7655.54</v>
      </c>
      <c r="F1245" s="7">
        <f>+F1246</f>
        <v>12326.44</v>
      </c>
      <c r="G1245" s="7">
        <f>+G1246</f>
        <v>13947.9</v>
      </c>
      <c r="H1245" s="7">
        <f>+H1246</f>
        <v>13947.9</v>
      </c>
      <c r="I1245" s="7">
        <f t="shared" si="76"/>
        <v>182.19354872419188</v>
      </c>
      <c r="J1245" s="7">
        <f t="shared" si="77"/>
        <v>113.15432517417842</v>
      </c>
      <c r="K1245" s="7">
        <f t="shared" si="78"/>
        <v>182.19354872419188</v>
      </c>
      <c r="L1245" s="7">
        <f t="shared" si="79"/>
        <v>113.15432517417842</v>
      </c>
    </row>
    <row r="1246" spans="1:12" x14ac:dyDescent="0.3">
      <c r="A1246" s="8"/>
      <c r="B1246" s="8"/>
      <c r="C1246" s="9" t="s">
        <v>819</v>
      </c>
      <c r="D1246" s="9" t="s">
        <v>820</v>
      </c>
      <c r="E1246" s="10">
        <v>7655.54</v>
      </c>
      <c r="F1246" s="10">
        <v>12326.44</v>
      </c>
      <c r="G1246" s="10">
        <v>13947.9</v>
      </c>
      <c r="H1246" s="10">
        <v>13947.9</v>
      </c>
      <c r="I1246" s="10">
        <f t="shared" si="76"/>
        <v>182.19354872419188</v>
      </c>
      <c r="J1246" s="10">
        <f t="shared" si="77"/>
        <v>113.15432517417842</v>
      </c>
      <c r="K1246" s="10">
        <f t="shared" si="78"/>
        <v>182.19354872419188</v>
      </c>
      <c r="L1246" s="10">
        <f t="shared" si="79"/>
        <v>113.15432517417842</v>
      </c>
    </row>
    <row r="1247" spans="1:12" x14ac:dyDescent="0.3">
      <c r="A1247" s="5"/>
      <c r="B1247" s="6" t="s">
        <v>152</v>
      </c>
      <c r="C1247" s="5"/>
      <c r="D1247" s="6" t="s">
        <v>153</v>
      </c>
      <c r="E1247" s="7">
        <f>+E1248</f>
        <v>292.47000000000003</v>
      </c>
      <c r="F1247" s="7">
        <f>+F1248</f>
        <v>0</v>
      </c>
      <c r="G1247" s="7">
        <f>+G1248</f>
        <v>1500</v>
      </c>
      <c r="H1247" s="7">
        <f>+H1248</f>
        <v>1500</v>
      </c>
      <c r="I1247" s="7">
        <f t="shared" si="76"/>
        <v>512.87311519130162</v>
      </c>
      <c r="J1247" s="7" t="str">
        <f t="shared" si="77"/>
        <v>-</v>
      </c>
      <c r="K1247" s="7">
        <f t="shared" si="78"/>
        <v>512.87311519130162</v>
      </c>
      <c r="L1247" s="7" t="str">
        <f t="shared" si="79"/>
        <v>-</v>
      </c>
    </row>
    <row r="1248" spans="1:12" x14ac:dyDescent="0.3">
      <c r="A1248" s="8"/>
      <c r="B1248" s="8"/>
      <c r="C1248" s="9" t="s">
        <v>819</v>
      </c>
      <c r="D1248" s="9" t="s">
        <v>820</v>
      </c>
      <c r="E1248" s="10">
        <v>292.47000000000003</v>
      </c>
      <c r="F1248" s="10">
        <v>0</v>
      </c>
      <c r="G1248" s="10">
        <v>1500</v>
      </c>
      <c r="H1248" s="10">
        <v>1500</v>
      </c>
      <c r="I1248" s="10">
        <f t="shared" si="76"/>
        <v>512.87311519130162</v>
      </c>
      <c r="J1248" s="10" t="str">
        <f t="shared" si="77"/>
        <v>-</v>
      </c>
      <c r="K1248" s="10">
        <f t="shared" si="78"/>
        <v>512.87311519130162</v>
      </c>
      <c r="L1248" s="10" t="str">
        <f t="shared" si="79"/>
        <v>-</v>
      </c>
    </row>
    <row r="1249" spans="1:12" x14ac:dyDescent="0.3">
      <c r="A1249" s="5"/>
      <c r="B1249" s="6" t="s">
        <v>154</v>
      </c>
      <c r="C1249" s="5"/>
      <c r="D1249" s="6" t="s">
        <v>155</v>
      </c>
      <c r="E1249" s="7">
        <f>+E1250</f>
        <v>158.61000000000001</v>
      </c>
      <c r="F1249" s="7">
        <f>+F1250</f>
        <v>694.93</v>
      </c>
      <c r="G1249" s="7">
        <f>+G1250</f>
        <v>1601.38</v>
      </c>
      <c r="H1249" s="7">
        <f>+H1250</f>
        <v>1601.38</v>
      </c>
      <c r="I1249" s="7">
        <f t="shared" si="76"/>
        <v>1009.6336927053781</v>
      </c>
      <c r="J1249" s="7">
        <f t="shared" si="77"/>
        <v>230.43759803145645</v>
      </c>
      <c r="K1249" s="7">
        <f t="shared" si="78"/>
        <v>1009.6336927053781</v>
      </c>
      <c r="L1249" s="7">
        <f t="shared" si="79"/>
        <v>230.43759803145645</v>
      </c>
    </row>
    <row r="1250" spans="1:12" x14ac:dyDescent="0.3">
      <c r="A1250" s="8"/>
      <c r="B1250" s="8"/>
      <c r="C1250" s="9" t="s">
        <v>819</v>
      </c>
      <c r="D1250" s="9" t="s">
        <v>820</v>
      </c>
      <c r="E1250" s="10">
        <v>158.61000000000001</v>
      </c>
      <c r="F1250" s="10">
        <v>694.93</v>
      </c>
      <c r="G1250" s="10">
        <v>1601.38</v>
      </c>
      <c r="H1250" s="10">
        <v>1601.38</v>
      </c>
      <c r="I1250" s="10">
        <f t="shared" si="76"/>
        <v>1009.6336927053781</v>
      </c>
      <c r="J1250" s="10">
        <f t="shared" si="77"/>
        <v>230.43759803145645</v>
      </c>
      <c r="K1250" s="10">
        <f t="shared" si="78"/>
        <v>1009.6336927053781</v>
      </c>
      <c r="L1250" s="10">
        <f t="shared" si="79"/>
        <v>230.43759803145645</v>
      </c>
    </row>
    <row r="1251" spans="1:12" x14ac:dyDescent="0.3">
      <c r="A1251" s="5"/>
      <c r="B1251" s="6" t="s">
        <v>106</v>
      </c>
      <c r="C1251" s="5"/>
      <c r="D1251" s="6" t="s">
        <v>107</v>
      </c>
      <c r="E1251" s="7">
        <f>+E1252</f>
        <v>19165.11</v>
      </c>
      <c r="F1251" s="7">
        <f>+F1252</f>
        <v>16016.05</v>
      </c>
      <c r="G1251" s="7">
        <f>+G1252</f>
        <v>22000</v>
      </c>
      <c r="H1251" s="7">
        <f>+H1252</f>
        <v>22000</v>
      </c>
      <c r="I1251" s="7">
        <f t="shared" si="76"/>
        <v>114.79193179689551</v>
      </c>
      <c r="J1251" s="7">
        <f t="shared" si="77"/>
        <v>137.36220853456379</v>
      </c>
      <c r="K1251" s="7">
        <f t="shared" si="78"/>
        <v>114.79193179689551</v>
      </c>
      <c r="L1251" s="7">
        <f t="shared" si="79"/>
        <v>137.36220853456379</v>
      </c>
    </row>
    <row r="1252" spans="1:12" x14ac:dyDescent="0.3">
      <c r="A1252" s="8"/>
      <c r="B1252" s="8"/>
      <c r="C1252" s="9" t="s">
        <v>819</v>
      </c>
      <c r="D1252" s="9" t="s">
        <v>820</v>
      </c>
      <c r="E1252" s="10">
        <v>19165.11</v>
      </c>
      <c r="F1252" s="10">
        <v>16016.05</v>
      </c>
      <c r="G1252" s="10">
        <v>22000</v>
      </c>
      <c r="H1252" s="10">
        <v>22000</v>
      </c>
      <c r="I1252" s="10">
        <f t="shared" si="76"/>
        <v>114.79193179689551</v>
      </c>
      <c r="J1252" s="10">
        <f t="shared" si="77"/>
        <v>137.36220853456379</v>
      </c>
      <c r="K1252" s="10">
        <f t="shared" si="78"/>
        <v>114.79193179689551</v>
      </c>
      <c r="L1252" s="10">
        <f t="shared" si="79"/>
        <v>137.36220853456379</v>
      </c>
    </row>
    <row r="1253" spans="1:12" x14ac:dyDescent="0.3">
      <c r="A1253" s="5"/>
      <c r="B1253" s="6" t="s">
        <v>108</v>
      </c>
      <c r="C1253" s="5"/>
      <c r="D1253" s="6" t="s">
        <v>109</v>
      </c>
      <c r="E1253" s="7">
        <f>+E1254</f>
        <v>15885.96</v>
      </c>
      <c r="F1253" s="7">
        <f>+F1254</f>
        <v>13384.52</v>
      </c>
      <c r="G1253" s="7">
        <f>+G1254</f>
        <v>18500</v>
      </c>
      <c r="H1253" s="7">
        <f>+H1254</f>
        <v>18500</v>
      </c>
      <c r="I1253" s="7">
        <f t="shared" si="76"/>
        <v>116.45503324948572</v>
      </c>
      <c r="J1253" s="7">
        <f t="shared" si="77"/>
        <v>138.21937581624144</v>
      </c>
      <c r="K1253" s="7">
        <f t="shared" si="78"/>
        <v>116.45503324948572</v>
      </c>
      <c r="L1253" s="7">
        <f t="shared" si="79"/>
        <v>138.21937581624144</v>
      </c>
    </row>
    <row r="1254" spans="1:12" x14ac:dyDescent="0.3">
      <c r="A1254" s="8"/>
      <c r="B1254" s="8"/>
      <c r="C1254" s="9" t="s">
        <v>819</v>
      </c>
      <c r="D1254" s="9" t="s">
        <v>820</v>
      </c>
      <c r="E1254" s="10">
        <v>15885.96</v>
      </c>
      <c r="F1254" s="10">
        <v>13384.52</v>
      </c>
      <c r="G1254" s="10">
        <v>18500</v>
      </c>
      <c r="H1254" s="10">
        <v>18500</v>
      </c>
      <c r="I1254" s="10">
        <f t="shared" si="76"/>
        <v>116.45503324948572</v>
      </c>
      <c r="J1254" s="10">
        <f t="shared" si="77"/>
        <v>138.21937581624144</v>
      </c>
      <c r="K1254" s="10">
        <f t="shared" si="78"/>
        <v>116.45503324948572</v>
      </c>
      <c r="L1254" s="10">
        <f t="shared" si="79"/>
        <v>138.21937581624144</v>
      </c>
    </row>
    <row r="1255" spans="1:12" x14ac:dyDescent="0.3">
      <c r="A1255" s="5"/>
      <c r="B1255" s="6" t="s">
        <v>110</v>
      </c>
      <c r="C1255" s="5"/>
      <c r="D1255" s="6" t="s">
        <v>111</v>
      </c>
      <c r="E1255" s="7">
        <f>+E1256</f>
        <v>150.79</v>
      </c>
      <c r="F1255" s="7">
        <f>+F1256</f>
        <v>104.77</v>
      </c>
      <c r="G1255" s="7">
        <f>+G1256</f>
        <v>300</v>
      </c>
      <c r="H1255" s="7">
        <f>+H1256</f>
        <v>300</v>
      </c>
      <c r="I1255" s="7">
        <f t="shared" si="76"/>
        <v>198.952185158167</v>
      </c>
      <c r="J1255" s="7">
        <f t="shared" si="77"/>
        <v>286.34150997422927</v>
      </c>
      <c r="K1255" s="7">
        <f t="shared" si="78"/>
        <v>198.952185158167</v>
      </c>
      <c r="L1255" s="7">
        <f t="shared" si="79"/>
        <v>286.34150997422927</v>
      </c>
    </row>
    <row r="1256" spans="1:12" x14ac:dyDescent="0.3">
      <c r="A1256" s="8"/>
      <c r="B1256" s="8"/>
      <c r="C1256" s="9" t="s">
        <v>819</v>
      </c>
      <c r="D1256" s="9" t="s">
        <v>820</v>
      </c>
      <c r="E1256" s="10">
        <v>150.79</v>
      </c>
      <c r="F1256" s="10">
        <v>104.77</v>
      </c>
      <c r="G1256" s="10">
        <v>300</v>
      </c>
      <c r="H1256" s="10">
        <v>300</v>
      </c>
      <c r="I1256" s="10">
        <f t="shared" si="76"/>
        <v>198.952185158167</v>
      </c>
      <c r="J1256" s="10">
        <f t="shared" si="77"/>
        <v>286.34150997422927</v>
      </c>
      <c r="K1256" s="10">
        <f t="shared" si="78"/>
        <v>198.952185158167</v>
      </c>
      <c r="L1256" s="10">
        <f t="shared" si="79"/>
        <v>286.34150997422927</v>
      </c>
    </row>
    <row r="1257" spans="1:12" x14ac:dyDescent="0.3">
      <c r="A1257" s="5"/>
      <c r="B1257" s="6" t="s">
        <v>112</v>
      </c>
      <c r="C1257" s="5"/>
      <c r="D1257" s="6" t="s">
        <v>113</v>
      </c>
      <c r="E1257" s="7">
        <f>+E1258</f>
        <v>224.02</v>
      </c>
      <c r="F1257" s="7">
        <f>+F1258</f>
        <v>188.75</v>
      </c>
      <c r="G1257" s="7">
        <f>+G1258</f>
        <v>300</v>
      </c>
      <c r="H1257" s="7">
        <f>+H1258</f>
        <v>300</v>
      </c>
      <c r="I1257" s="7">
        <f t="shared" si="76"/>
        <v>133.91661458798322</v>
      </c>
      <c r="J1257" s="7">
        <f t="shared" si="77"/>
        <v>158.94039735099338</v>
      </c>
      <c r="K1257" s="7">
        <f t="shared" si="78"/>
        <v>133.91661458798322</v>
      </c>
      <c r="L1257" s="7">
        <f t="shared" si="79"/>
        <v>158.94039735099338</v>
      </c>
    </row>
    <row r="1258" spans="1:12" x14ac:dyDescent="0.3">
      <c r="A1258" s="8"/>
      <c r="B1258" s="8"/>
      <c r="C1258" s="9" t="s">
        <v>819</v>
      </c>
      <c r="D1258" s="9" t="s">
        <v>820</v>
      </c>
      <c r="E1258" s="10">
        <v>224.02</v>
      </c>
      <c r="F1258" s="10">
        <v>188.75</v>
      </c>
      <c r="G1258" s="10">
        <v>300</v>
      </c>
      <c r="H1258" s="10">
        <v>300</v>
      </c>
      <c r="I1258" s="10">
        <f t="shared" si="76"/>
        <v>133.91661458798322</v>
      </c>
      <c r="J1258" s="10">
        <f t="shared" si="77"/>
        <v>158.94039735099338</v>
      </c>
      <c r="K1258" s="10">
        <f t="shared" si="78"/>
        <v>133.91661458798322</v>
      </c>
      <c r="L1258" s="10">
        <f t="shared" si="79"/>
        <v>158.94039735099338</v>
      </c>
    </row>
    <row r="1259" spans="1:12" x14ac:dyDescent="0.3">
      <c r="A1259" s="5"/>
      <c r="B1259" s="6" t="s">
        <v>114</v>
      </c>
      <c r="C1259" s="5"/>
      <c r="D1259" s="6" t="s">
        <v>115</v>
      </c>
      <c r="E1259" s="7">
        <f>+E1260</f>
        <v>3470.06</v>
      </c>
      <c r="F1259" s="7">
        <f>+F1260</f>
        <v>2748.01</v>
      </c>
      <c r="G1259" s="7">
        <f>+G1260</f>
        <v>5000</v>
      </c>
      <c r="H1259" s="7">
        <f>+H1260</f>
        <v>5000</v>
      </c>
      <c r="I1259" s="7">
        <f t="shared" si="76"/>
        <v>144.08972755514313</v>
      </c>
      <c r="J1259" s="7">
        <f t="shared" si="77"/>
        <v>181.94984734407805</v>
      </c>
      <c r="K1259" s="7">
        <f t="shared" si="78"/>
        <v>144.08972755514313</v>
      </c>
      <c r="L1259" s="7">
        <f t="shared" si="79"/>
        <v>181.94984734407805</v>
      </c>
    </row>
    <row r="1260" spans="1:12" x14ac:dyDescent="0.3">
      <c r="A1260" s="8"/>
      <c r="B1260" s="8"/>
      <c r="C1260" s="9" t="s">
        <v>819</v>
      </c>
      <c r="D1260" s="9" t="s">
        <v>820</v>
      </c>
      <c r="E1260" s="10">
        <v>3470.06</v>
      </c>
      <c r="F1260" s="10">
        <v>2748.01</v>
      </c>
      <c r="G1260" s="10">
        <v>5000</v>
      </c>
      <c r="H1260" s="10">
        <v>5000</v>
      </c>
      <c r="I1260" s="10">
        <f t="shared" si="76"/>
        <v>144.08972755514313</v>
      </c>
      <c r="J1260" s="10">
        <f t="shared" si="77"/>
        <v>181.94984734407805</v>
      </c>
      <c r="K1260" s="10">
        <f t="shared" si="78"/>
        <v>144.08972755514313</v>
      </c>
      <c r="L1260" s="10">
        <f t="shared" si="79"/>
        <v>181.94984734407805</v>
      </c>
    </row>
    <row r="1261" spans="1:12" x14ac:dyDescent="0.3">
      <c r="A1261" s="5"/>
      <c r="B1261" s="6" t="s">
        <v>10</v>
      </c>
      <c r="C1261" s="5"/>
      <c r="D1261" s="6" t="s">
        <v>11</v>
      </c>
      <c r="E1261" s="7">
        <f>+E1262+E1263+E1264+E1265+E1266</f>
        <v>249591.30000000002</v>
      </c>
      <c r="F1261" s="7">
        <f>+F1262+F1263+F1264+F1265+F1266</f>
        <v>201856.16000000003</v>
      </c>
      <c r="G1261" s="7">
        <f>+G1262+G1263+G1264+G1265+G1266</f>
        <v>287585.41000000003</v>
      </c>
      <c r="H1261" s="7">
        <f>+H1262+H1263+H1264+H1265+H1266</f>
        <v>260585.41</v>
      </c>
      <c r="I1261" s="7">
        <f t="shared" si="76"/>
        <v>115.22252979170349</v>
      </c>
      <c r="J1261" s="7">
        <f t="shared" si="77"/>
        <v>142.47046510743095</v>
      </c>
      <c r="K1261" s="7">
        <f t="shared" si="78"/>
        <v>104.40484504067248</v>
      </c>
      <c r="L1261" s="7">
        <f t="shared" si="79"/>
        <v>129.09460380104326</v>
      </c>
    </row>
    <row r="1262" spans="1:12" x14ac:dyDescent="0.3">
      <c r="A1262" s="8"/>
      <c r="B1262" s="8"/>
      <c r="C1262" s="9" t="s">
        <v>821</v>
      </c>
      <c r="D1262" s="9" t="s">
        <v>822</v>
      </c>
      <c r="E1262" s="10">
        <v>210975.14</v>
      </c>
      <c r="F1262" s="10">
        <v>163782.23000000001</v>
      </c>
      <c r="G1262" s="10">
        <v>199379.20000000001</v>
      </c>
      <c r="H1262" s="10">
        <v>199379.20000000001</v>
      </c>
      <c r="I1262" s="10">
        <f t="shared" si="76"/>
        <v>94.503646258985768</v>
      </c>
      <c r="J1262" s="10">
        <f t="shared" si="77"/>
        <v>121.73432978657087</v>
      </c>
      <c r="K1262" s="10">
        <f t="shared" si="78"/>
        <v>94.503646258985768</v>
      </c>
      <c r="L1262" s="10">
        <f t="shared" si="79"/>
        <v>121.73432978657087</v>
      </c>
    </row>
    <row r="1263" spans="1:12" x14ac:dyDescent="0.3">
      <c r="A1263" s="8"/>
      <c r="B1263" s="8"/>
      <c r="C1263" s="9" t="s">
        <v>823</v>
      </c>
      <c r="D1263" s="9" t="s">
        <v>824</v>
      </c>
      <c r="E1263" s="10">
        <v>22182.95</v>
      </c>
      <c r="F1263" s="10">
        <v>32799.360000000001</v>
      </c>
      <c r="G1263" s="10">
        <v>71000</v>
      </c>
      <c r="H1263" s="10">
        <v>44000</v>
      </c>
      <c r="I1263" s="10">
        <f t="shared" si="76"/>
        <v>320.06563599521252</v>
      </c>
      <c r="J1263" s="10">
        <f t="shared" si="77"/>
        <v>216.46763839294425</v>
      </c>
      <c r="K1263" s="10">
        <f t="shared" si="78"/>
        <v>198.3505349829486</v>
      </c>
      <c r="L1263" s="10">
        <f t="shared" si="79"/>
        <v>134.14895900407814</v>
      </c>
    </row>
    <row r="1264" spans="1:12" x14ac:dyDescent="0.3">
      <c r="A1264" s="8"/>
      <c r="B1264" s="8"/>
      <c r="C1264" s="9" t="s">
        <v>825</v>
      </c>
      <c r="D1264" s="9" t="s">
        <v>826</v>
      </c>
      <c r="E1264" s="10">
        <v>9560</v>
      </c>
      <c r="F1264" s="10">
        <v>0</v>
      </c>
      <c r="G1264" s="10">
        <v>0</v>
      </c>
      <c r="H1264" s="10">
        <v>0</v>
      </c>
      <c r="I1264" s="10">
        <f t="shared" si="76"/>
        <v>0</v>
      </c>
      <c r="J1264" s="10" t="str">
        <f t="shared" si="77"/>
        <v>-</v>
      </c>
      <c r="K1264" s="10">
        <f t="shared" si="78"/>
        <v>0</v>
      </c>
      <c r="L1264" s="10" t="str">
        <f t="shared" si="79"/>
        <v>-</v>
      </c>
    </row>
    <row r="1265" spans="1:12" x14ac:dyDescent="0.3">
      <c r="A1265" s="8"/>
      <c r="B1265" s="8"/>
      <c r="C1265" s="9" t="s">
        <v>827</v>
      </c>
      <c r="D1265" s="9" t="s">
        <v>828</v>
      </c>
      <c r="E1265" s="10">
        <v>1453</v>
      </c>
      <c r="F1265" s="10">
        <v>0</v>
      </c>
      <c r="G1265" s="10">
        <v>0</v>
      </c>
      <c r="H1265" s="10">
        <v>0</v>
      </c>
      <c r="I1265" s="10">
        <f t="shared" si="76"/>
        <v>0</v>
      </c>
      <c r="J1265" s="10" t="str">
        <f t="shared" si="77"/>
        <v>-</v>
      </c>
      <c r="K1265" s="10">
        <f t="shared" si="78"/>
        <v>0</v>
      </c>
      <c r="L1265" s="10" t="str">
        <f t="shared" si="79"/>
        <v>-</v>
      </c>
    </row>
    <row r="1266" spans="1:12" x14ac:dyDescent="0.3">
      <c r="A1266" s="8"/>
      <c r="B1266" s="8"/>
      <c r="C1266" s="9" t="s">
        <v>829</v>
      </c>
      <c r="D1266" s="9" t="s">
        <v>830</v>
      </c>
      <c r="E1266" s="10">
        <v>5420.21</v>
      </c>
      <c r="F1266" s="10">
        <v>5274.57</v>
      </c>
      <c r="G1266" s="10">
        <v>17206.21</v>
      </c>
      <c r="H1266" s="10">
        <v>17206.21</v>
      </c>
      <c r="I1266" s="10">
        <f t="shared" si="76"/>
        <v>317.44544953055322</v>
      </c>
      <c r="J1266" s="10">
        <f t="shared" si="77"/>
        <v>326.2106674098552</v>
      </c>
      <c r="K1266" s="10">
        <f t="shared" si="78"/>
        <v>317.44544953055322</v>
      </c>
      <c r="L1266" s="10">
        <f t="shared" si="79"/>
        <v>326.2106674098552</v>
      </c>
    </row>
    <row r="1267" spans="1:12" x14ac:dyDescent="0.3">
      <c r="A1267" s="5"/>
      <c r="B1267" s="6" t="s">
        <v>45</v>
      </c>
      <c r="C1267" s="5"/>
      <c r="D1267" s="6" t="s">
        <v>46</v>
      </c>
      <c r="E1267" s="7">
        <f>+E1268+E1269</f>
        <v>4819.43</v>
      </c>
      <c r="F1267" s="7">
        <f>+F1268+F1269</f>
        <v>3893.77</v>
      </c>
      <c r="G1267" s="7">
        <f>+G1268+G1269</f>
        <v>6566</v>
      </c>
      <c r="H1267" s="7">
        <f>+H1268+H1269</f>
        <v>6566</v>
      </c>
      <c r="I1267" s="7">
        <f t="shared" si="76"/>
        <v>136.24017778035991</v>
      </c>
      <c r="J1267" s="7">
        <f t="shared" si="77"/>
        <v>168.62834733433152</v>
      </c>
      <c r="K1267" s="7">
        <f t="shared" si="78"/>
        <v>136.24017778035991</v>
      </c>
      <c r="L1267" s="7">
        <f t="shared" si="79"/>
        <v>168.62834733433152</v>
      </c>
    </row>
    <row r="1268" spans="1:12" x14ac:dyDescent="0.3">
      <c r="A1268" s="8"/>
      <c r="B1268" s="8"/>
      <c r="C1268" s="9" t="s">
        <v>827</v>
      </c>
      <c r="D1268" s="9" t="s">
        <v>828</v>
      </c>
      <c r="E1268" s="10">
        <v>851.54</v>
      </c>
      <c r="F1268" s="10">
        <v>0</v>
      </c>
      <c r="G1268" s="10">
        <v>0</v>
      </c>
      <c r="H1268" s="10">
        <v>0</v>
      </c>
      <c r="I1268" s="10">
        <f t="shared" si="76"/>
        <v>0</v>
      </c>
      <c r="J1268" s="10" t="str">
        <f t="shared" si="77"/>
        <v>-</v>
      </c>
      <c r="K1268" s="10">
        <f t="shared" si="78"/>
        <v>0</v>
      </c>
      <c r="L1268" s="10" t="str">
        <f t="shared" si="79"/>
        <v>-</v>
      </c>
    </row>
    <row r="1269" spans="1:12" x14ac:dyDescent="0.3">
      <c r="A1269" s="8"/>
      <c r="B1269" s="8"/>
      <c r="C1269" s="9" t="s">
        <v>829</v>
      </c>
      <c r="D1269" s="9" t="s">
        <v>830</v>
      </c>
      <c r="E1269" s="10">
        <v>3967.89</v>
      </c>
      <c r="F1269" s="10">
        <v>3893.77</v>
      </c>
      <c r="G1269" s="10">
        <v>6566</v>
      </c>
      <c r="H1269" s="10">
        <v>6566</v>
      </c>
      <c r="I1269" s="10">
        <f t="shared" si="76"/>
        <v>165.47837767680051</v>
      </c>
      <c r="J1269" s="10">
        <f t="shared" si="77"/>
        <v>168.62834733433152</v>
      </c>
      <c r="K1269" s="10">
        <f t="shared" si="78"/>
        <v>165.47837767680051</v>
      </c>
      <c r="L1269" s="10">
        <f t="shared" si="79"/>
        <v>168.62834733433152</v>
      </c>
    </row>
    <row r="1270" spans="1:12" x14ac:dyDescent="0.3">
      <c r="A1270" s="5"/>
      <c r="B1270" s="6" t="s">
        <v>118</v>
      </c>
      <c r="C1270" s="5"/>
      <c r="D1270" s="6" t="s">
        <v>119</v>
      </c>
      <c r="E1270" s="7">
        <f>+E1271</f>
        <v>0</v>
      </c>
      <c r="F1270" s="7">
        <f>+F1271</f>
        <v>0</v>
      </c>
      <c r="G1270" s="7">
        <f>+G1271</f>
        <v>100</v>
      </c>
      <c r="H1270" s="7">
        <f>+H1271</f>
        <v>100</v>
      </c>
      <c r="I1270" s="7" t="str">
        <f t="shared" si="76"/>
        <v>-</v>
      </c>
      <c r="J1270" s="7" t="str">
        <f t="shared" si="77"/>
        <v>-</v>
      </c>
      <c r="K1270" s="7" t="str">
        <f t="shared" si="78"/>
        <v>-</v>
      </c>
      <c r="L1270" s="7" t="str">
        <f t="shared" si="79"/>
        <v>-</v>
      </c>
    </row>
    <row r="1271" spans="1:12" x14ac:dyDescent="0.3">
      <c r="A1271" s="8"/>
      <c r="B1271" s="8"/>
      <c r="C1271" s="9" t="s">
        <v>829</v>
      </c>
      <c r="D1271" s="9" t="s">
        <v>830</v>
      </c>
      <c r="E1271" s="10">
        <v>0</v>
      </c>
      <c r="F1271" s="10">
        <v>0</v>
      </c>
      <c r="G1271" s="10">
        <v>100</v>
      </c>
      <c r="H1271" s="10">
        <v>100</v>
      </c>
      <c r="I1271" s="10" t="str">
        <f t="shared" si="76"/>
        <v>-</v>
      </c>
      <c r="J1271" s="10" t="str">
        <f t="shared" si="77"/>
        <v>-</v>
      </c>
      <c r="K1271" s="10" t="str">
        <f t="shared" si="78"/>
        <v>-</v>
      </c>
      <c r="L1271" s="10" t="str">
        <f t="shared" si="79"/>
        <v>-</v>
      </c>
    </row>
    <row r="1272" spans="1:12" x14ac:dyDescent="0.3">
      <c r="A1272" s="5"/>
      <c r="B1272" s="6" t="s">
        <v>49</v>
      </c>
      <c r="C1272" s="5"/>
      <c r="D1272" s="6" t="s">
        <v>50</v>
      </c>
      <c r="E1272" s="7">
        <f>+E1273</f>
        <v>182.46</v>
      </c>
      <c r="F1272" s="7">
        <f>+F1273</f>
        <v>323.41000000000003</v>
      </c>
      <c r="G1272" s="7">
        <f>+G1273</f>
        <v>900</v>
      </c>
      <c r="H1272" s="7">
        <f>+H1273</f>
        <v>900</v>
      </c>
      <c r="I1272" s="7">
        <f t="shared" si="76"/>
        <v>493.2587964485366</v>
      </c>
      <c r="J1272" s="7">
        <f t="shared" si="77"/>
        <v>278.28453047215606</v>
      </c>
      <c r="K1272" s="7">
        <f t="shared" si="78"/>
        <v>493.2587964485366</v>
      </c>
      <c r="L1272" s="7">
        <f t="shared" si="79"/>
        <v>278.28453047215606</v>
      </c>
    </row>
    <row r="1273" spans="1:12" x14ac:dyDescent="0.3">
      <c r="A1273" s="8"/>
      <c r="B1273" s="8"/>
      <c r="C1273" s="9" t="s">
        <v>829</v>
      </c>
      <c r="D1273" s="9" t="s">
        <v>830</v>
      </c>
      <c r="E1273" s="10">
        <v>182.46</v>
      </c>
      <c r="F1273" s="10">
        <v>323.41000000000003</v>
      </c>
      <c r="G1273" s="10">
        <v>900</v>
      </c>
      <c r="H1273" s="10">
        <v>900</v>
      </c>
      <c r="I1273" s="10">
        <f t="shared" si="76"/>
        <v>493.2587964485366</v>
      </c>
      <c r="J1273" s="10">
        <f t="shared" si="77"/>
        <v>278.28453047215606</v>
      </c>
      <c r="K1273" s="10">
        <f t="shared" si="78"/>
        <v>493.2587964485366</v>
      </c>
      <c r="L1273" s="10">
        <f t="shared" si="79"/>
        <v>278.28453047215606</v>
      </c>
    </row>
    <row r="1274" spans="1:12" x14ac:dyDescent="0.3">
      <c r="A1274" s="5"/>
      <c r="B1274" s="6" t="s">
        <v>51</v>
      </c>
      <c r="C1274" s="5"/>
      <c r="D1274" s="6" t="s">
        <v>52</v>
      </c>
      <c r="E1274" s="7">
        <f>+E1275+E1276</f>
        <v>10792.51</v>
      </c>
      <c r="F1274" s="7">
        <f>+F1275+F1276</f>
        <v>6072.51</v>
      </c>
      <c r="G1274" s="7">
        <f>+G1275+G1276</f>
        <v>7440.8</v>
      </c>
      <c r="H1274" s="7">
        <f>+H1275+H1276</f>
        <v>7440.8</v>
      </c>
      <c r="I1274" s="7">
        <f t="shared" si="76"/>
        <v>68.944110313541515</v>
      </c>
      <c r="J1274" s="7">
        <f t="shared" si="77"/>
        <v>122.53252773564802</v>
      </c>
      <c r="K1274" s="7">
        <f t="shared" si="78"/>
        <v>68.944110313541515</v>
      </c>
      <c r="L1274" s="7">
        <f t="shared" si="79"/>
        <v>122.53252773564802</v>
      </c>
    </row>
    <row r="1275" spans="1:12" x14ac:dyDescent="0.3">
      <c r="A1275" s="8"/>
      <c r="B1275" s="8"/>
      <c r="C1275" s="9" t="s">
        <v>821</v>
      </c>
      <c r="D1275" s="9" t="s">
        <v>822</v>
      </c>
      <c r="E1275" s="10">
        <v>9951.61</v>
      </c>
      <c r="F1275" s="10">
        <v>5320.8</v>
      </c>
      <c r="G1275" s="10">
        <v>5320.8</v>
      </c>
      <c r="H1275" s="10">
        <v>5320.8</v>
      </c>
      <c r="I1275" s="10">
        <f t="shared" si="76"/>
        <v>53.466725484620071</v>
      </c>
      <c r="J1275" s="10">
        <f t="shared" si="77"/>
        <v>100</v>
      </c>
      <c r="K1275" s="10">
        <f t="shared" si="78"/>
        <v>53.466725484620071</v>
      </c>
      <c r="L1275" s="10">
        <f t="shared" si="79"/>
        <v>100</v>
      </c>
    </row>
    <row r="1276" spans="1:12" x14ac:dyDescent="0.3">
      <c r="A1276" s="8"/>
      <c r="B1276" s="8"/>
      <c r="C1276" s="9" t="s">
        <v>829</v>
      </c>
      <c r="D1276" s="9" t="s">
        <v>830</v>
      </c>
      <c r="E1276" s="10">
        <v>840.9</v>
      </c>
      <c r="F1276" s="10">
        <v>751.71</v>
      </c>
      <c r="G1276" s="10">
        <v>2120</v>
      </c>
      <c r="H1276" s="10">
        <v>2120</v>
      </c>
      <c r="I1276" s="10">
        <f t="shared" si="76"/>
        <v>252.11083363063386</v>
      </c>
      <c r="J1276" s="10">
        <f t="shared" si="77"/>
        <v>282.02365273842304</v>
      </c>
      <c r="K1276" s="10">
        <f t="shared" si="78"/>
        <v>252.11083363063386</v>
      </c>
      <c r="L1276" s="10">
        <f t="shared" si="79"/>
        <v>282.02365273842304</v>
      </c>
    </row>
    <row r="1277" spans="1:12" x14ac:dyDescent="0.3">
      <c r="A1277" s="5"/>
      <c r="B1277" s="6" t="s">
        <v>53</v>
      </c>
      <c r="C1277" s="5"/>
      <c r="D1277" s="6" t="s">
        <v>54</v>
      </c>
      <c r="E1277" s="7">
        <f>+E1278</f>
        <v>247.58</v>
      </c>
      <c r="F1277" s="7">
        <f>+F1278</f>
        <v>811.07</v>
      </c>
      <c r="G1277" s="7">
        <f>+G1278</f>
        <v>1773.22</v>
      </c>
      <c r="H1277" s="7">
        <f>+H1278</f>
        <v>1773.22</v>
      </c>
      <c r="I1277" s="7">
        <f t="shared" si="76"/>
        <v>716.22101946845453</v>
      </c>
      <c r="J1277" s="7">
        <f t="shared" si="77"/>
        <v>218.62724549052484</v>
      </c>
      <c r="K1277" s="7">
        <f t="shared" si="78"/>
        <v>716.22101946845453</v>
      </c>
      <c r="L1277" s="7">
        <f t="shared" si="79"/>
        <v>218.62724549052484</v>
      </c>
    </row>
    <row r="1278" spans="1:12" x14ac:dyDescent="0.3">
      <c r="A1278" s="8"/>
      <c r="B1278" s="8"/>
      <c r="C1278" s="9" t="s">
        <v>829</v>
      </c>
      <c r="D1278" s="9" t="s">
        <v>830</v>
      </c>
      <c r="E1278" s="10">
        <v>247.58</v>
      </c>
      <c r="F1278" s="10">
        <v>811.07</v>
      </c>
      <c r="G1278" s="10">
        <v>1773.22</v>
      </c>
      <c r="H1278" s="10">
        <v>1773.22</v>
      </c>
      <c r="I1278" s="10">
        <f t="shared" si="76"/>
        <v>716.22101946845453</v>
      </c>
      <c r="J1278" s="10">
        <f t="shared" si="77"/>
        <v>218.62724549052484</v>
      </c>
      <c r="K1278" s="10">
        <f t="shared" si="78"/>
        <v>716.22101946845453</v>
      </c>
      <c r="L1278" s="10">
        <f t="shared" si="79"/>
        <v>218.62724549052484</v>
      </c>
    </row>
    <row r="1279" spans="1:12" x14ac:dyDescent="0.3">
      <c r="A1279" s="5"/>
      <c r="B1279" s="6" t="s">
        <v>457</v>
      </c>
      <c r="C1279" s="5"/>
      <c r="D1279" s="6" t="s">
        <v>458</v>
      </c>
      <c r="E1279" s="7">
        <f>+E1280</f>
        <v>300</v>
      </c>
      <c r="F1279" s="7">
        <f>+F1280</f>
        <v>300</v>
      </c>
      <c r="G1279" s="7">
        <f>+G1280</f>
        <v>300</v>
      </c>
      <c r="H1279" s="7">
        <f>+H1280</f>
        <v>300</v>
      </c>
      <c r="I1279" s="7">
        <f t="shared" si="76"/>
        <v>100</v>
      </c>
      <c r="J1279" s="7">
        <f t="shared" si="77"/>
        <v>100</v>
      </c>
      <c r="K1279" s="7">
        <f t="shared" si="78"/>
        <v>100</v>
      </c>
      <c r="L1279" s="7">
        <f t="shared" si="79"/>
        <v>100</v>
      </c>
    </row>
    <row r="1280" spans="1:12" x14ac:dyDescent="0.3">
      <c r="A1280" s="8"/>
      <c r="B1280" s="8"/>
      <c r="C1280" s="9" t="s">
        <v>821</v>
      </c>
      <c r="D1280" s="9" t="s">
        <v>822</v>
      </c>
      <c r="E1280" s="10">
        <v>300</v>
      </c>
      <c r="F1280" s="10">
        <v>300</v>
      </c>
      <c r="G1280" s="10">
        <v>300</v>
      </c>
      <c r="H1280" s="10">
        <v>300</v>
      </c>
      <c r="I1280" s="10">
        <f t="shared" si="76"/>
        <v>100</v>
      </c>
      <c r="J1280" s="10">
        <f t="shared" si="77"/>
        <v>100</v>
      </c>
      <c r="K1280" s="10">
        <f t="shared" si="78"/>
        <v>100</v>
      </c>
      <c r="L1280" s="10">
        <f t="shared" si="79"/>
        <v>100</v>
      </c>
    </row>
    <row r="1281" spans="1:12" x14ac:dyDescent="0.3">
      <c r="A1281" s="5"/>
      <c r="B1281" s="6" t="s">
        <v>55</v>
      </c>
      <c r="C1281" s="5"/>
      <c r="D1281" s="6" t="s">
        <v>56</v>
      </c>
      <c r="E1281" s="7">
        <f>+E1282</f>
        <v>158</v>
      </c>
      <c r="F1281" s="7">
        <f>+F1282</f>
        <v>181.78</v>
      </c>
      <c r="G1281" s="7">
        <f>+G1282</f>
        <v>1334.57</v>
      </c>
      <c r="H1281" s="7">
        <f>+H1282</f>
        <v>1334.57</v>
      </c>
      <c r="I1281" s="7">
        <f t="shared" si="76"/>
        <v>844.66455696202536</v>
      </c>
      <c r="J1281" s="7">
        <f t="shared" si="77"/>
        <v>734.1676752117944</v>
      </c>
      <c r="K1281" s="7">
        <f t="shared" si="78"/>
        <v>844.66455696202536</v>
      </c>
      <c r="L1281" s="7">
        <f t="shared" si="79"/>
        <v>734.1676752117944</v>
      </c>
    </row>
    <row r="1282" spans="1:12" x14ac:dyDescent="0.3">
      <c r="A1282" s="8"/>
      <c r="B1282" s="8"/>
      <c r="C1282" s="9" t="s">
        <v>829</v>
      </c>
      <c r="D1282" s="9" t="s">
        <v>830</v>
      </c>
      <c r="E1282" s="10">
        <v>158</v>
      </c>
      <c r="F1282" s="10">
        <v>181.78</v>
      </c>
      <c r="G1282" s="10">
        <v>1334.57</v>
      </c>
      <c r="H1282" s="10">
        <v>1334.57</v>
      </c>
      <c r="I1282" s="10">
        <f t="shared" si="76"/>
        <v>844.66455696202536</v>
      </c>
      <c r="J1282" s="10">
        <f t="shared" si="77"/>
        <v>734.1676752117944</v>
      </c>
      <c r="K1282" s="10">
        <f t="shared" si="78"/>
        <v>844.66455696202536</v>
      </c>
      <c r="L1282" s="10">
        <f t="shared" si="79"/>
        <v>734.1676752117944</v>
      </c>
    </row>
    <row r="1283" spans="1:12" x14ac:dyDescent="0.3">
      <c r="A1283" s="5"/>
      <c r="B1283" s="6" t="s">
        <v>61</v>
      </c>
      <c r="C1283" s="5"/>
      <c r="D1283" s="6" t="s">
        <v>62</v>
      </c>
      <c r="E1283" s="7">
        <f>+E1284+E1285</f>
        <v>88110.69</v>
      </c>
      <c r="F1283" s="7">
        <f>+F1284+F1285</f>
        <v>39266.199999999997</v>
      </c>
      <c r="G1283" s="7">
        <f>+G1284+G1285</f>
        <v>45000</v>
      </c>
      <c r="H1283" s="7">
        <f>+H1284+H1285</f>
        <v>45000</v>
      </c>
      <c r="I1283" s="7">
        <f t="shared" ref="I1283:I1346" si="80">IF(E1283&lt;&gt;0,G1283/E1283*100,"-")</f>
        <v>51.072123030701498</v>
      </c>
      <c r="J1283" s="7">
        <f t="shared" ref="J1283:J1346" si="81">IF(F1283&lt;&gt;0,G1283/F1283*100,"-")</f>
        <v>114.60238067345455</v>
      </c>
      <c r="K1283" s="7">
        <f t="shared" ref="K1283:K1346" si="82">IF(E1283&lt;&gt;0,H1283/E1283*100,"-")</f>
        <v>51.072123030701498</v>
      </c>
      <c r="L1283" s="7">
        <f t="shared" ref="L1283:L1346" si="83">IF(F1283&lt;&gt;0,H1283/F1283*100,"-")</f>
        <v>114.60238067345455</v>
      </c>
    </row>
    <row r="1284" spans="1:12" x14ac:dyDescent="0.3">
      <c r="A1284" s="8"/>
      <c r="B1284" s="8"/>
      <c r="C1284" s="9" t="s">
        <v>831</v>
      </c>
      <c r="D1284" s="9" t="s">
        <v>832</v>
      </c>
      <c r="E1284" s="10">
        <v>43280.35</v>
      </c>
      <c r="F1284" s="10">
        <v>39266.199999999997</v>
      </c>
      <c r="G1284" s="10">
        <v>45000</v>
      </c>
      <c r="H1284" s="10">
        <v>45000</v>
      </c>
      <c r="I1284" s="10">
        <f t="shared" si="80"/>
        <v>103.97328117725482</v>
      </c>
      <c r="J1284" s="10">
        <f t="shared" si="81"/>
        <v>114.60238067345455</v>
      </c>
      <c r="K1284" s="10">
        <f t="shared" si="82"/>
        <v>103.97328117725482</v>
      </c>
      <c r="L1284" s="10">
        <f t="shared" si="83"/>
        <v>114.60238067345455</v>
      </c>
    </row>
    <row r="1285" spans="1:12" x14ac:dyDescent="0.3">
      <c r="A1285" s="8"/>
      <c r="B1285" s="8"/>
      <c r="C1285" s="9" t="s">
        <v>833</v>
      </c>
      <c r="D1285" s="9" t="s">
        <v>702</v>
      </c>
      <c r="E1285" s="10">
        <v>44830.34</v>
      </c>
      <c r="F1285" s="10">
        <v>0</v>
      </c>
      <c r="G1285" s="10">
        <v>0</v>
      </c>
      <c r="H1285" s="10">
        <v>0</v>
      </c>
      <c r="I1285" s="10">
        <f t="shared" si="80"/>
        <v>0</v>
      </c>
      <c r="J1285" s="10" t="str">
        <f t="shared" si="81"/>
        <v>-</v>
      </c>
      <c r="K1285" s="10">
        <f t="shared" si="82"/>
        <v>0</v>
      </c>
      <c r="L1285" s="10" t="str">
        <f t="shared" si="83"/>
        <v>-</v>
      </c>
    </row>
    <row r="1286" spans="1:12" x14ac:dyDescent="0.3">
      <c r="A1286" s="5"/>
      <c r="B1286" s="6" t="s">
        <v>89</v>
      </c>
      <c r="C1286" s="5"/>
      <c r="D1286" s="6" t="s">
        <v>90</v>
      </c>
      <c r="E1286" s="7">
        <f>+E1287</f>
        <v>0</v>
      </c>
      <c r="F1286" s="7">
        <f>+F1287</f>
        <v>2500</v>
      </c>
      <c r="G1286" s="7">
        <f>+G1287</f>
        <v>10000</v>
      </c>
      <c r="H1286" s="7">
        <f>+H1287</f>
        <v>10000</v>
      </c>
      <c r="I1286" s="7" t="str">
        <f t="shared" si="80"/>
        <v>-</v>
      </c>
      <c r="J1286" s="7">
        <f t="shared" si="81"/>
        <v>400</v>
      </c>
      <c r="K1286" s="7" t="str">
        <f t="shared" si="82"/>
        <v>-</v>
      </c>
      <c r="L1286" s="7">
        <f t="shared" si="83"/>
        <v>400</v>
      </c>
    </row>
    <row r="1287" spans="1:12" x14ac:dyDescent="0.3">
      <c r="A1287" s="8"/>
      <c r="B1287" s="8"/>
      <c r="C1287" s="9" t="s">
        <v>834</v>
      </c>
      <c r="D1287" s="9" t="s">
        <v>835</v>
      </c>
      <c r="E1287" s="10">
        <v>0</v>
      </c>
      <c r="F1287" s="10">
        <v>2500</v>
      </c>
      <c r="G1287" s="10">
        <v>10000</v>
      </c>
      <c r="H1287" s="10">
        <v>10000</v>
      </c>
      <c r="I1287" s="10" t="str">
        <f t="shared" si="80"/>
        <v>-</v>
      </c>
      <c r="J1287" s="10">
        <f t="shared" si="81"/>
        <v>400</v>
      </c>
      <c r="K1287" s="10" t="str">
        <f t="shared" si="82"/>
        <v>-</v>
      </c>
      <c r="L1287" s="10">
        <f t="shared" si="83"/>
        <v>400</v>
      </c>
    </row>
    <row r="1288" spans="1:12" x14ac:dyDescent="0.3">
      <c r="A1288" s="2" t="s">
        <v>836</v>
      </c>
      <c r="B1288" s="3"/>
      <c r="C1288" s="3"/>
      <c r="D1288" s="2" t="s">
        <v>837</v>
      </c>
      <c r="E1288" s="4">
        <f>+E1289+E1291+E1293+E1295+E1297+E1299+E1301+E1303+E1305+E1307+E1309+E1311+E1313+E1315+E1317+E1319+E1321+E1323+E1325</f>
        <v>192602.27999999991</v>
      </c>
      <c r="F1288" s="4">
        <f>+F1289+F1291+F1293+F1295+F1297+F1299+F1301+F1303+F1305+F1307+F1309+F1311+F1313+F1315+F1317+F1319+F1321+F1323+F1325</f>
        <v>188957.65</v>
      </c>
      <c r="G1288" s="4">
        <f>+G1289+G1291+G1293+G1295+G1297+G1299+G1301+G1303+G1305+G1307+G1309+G1311+G1313+G1315+G1317+G1319+G1321+G1323+G1325</f>
        <v>245999.99999999997</v>
      </c>
      <c r="H1288" s="4">
        <f>+H1289+H1291+H1293+H1295+H1297+H1299+H1301+H1303+H1305+H1307+H1309+H1311+H1313+H1315+H1317+H1319+H1321+H1323+H1325</f>
        <v>296000</v>
      </c>
      <c r="I1288" s="4">
        <f t="shared" si="80"/>
        <v>127.72434469623106</v>
      </c>
      <c r="J1288" s="4">
        <f t="shared" si="81"/>
        <v>130.18790189230231</v>
      </c>
      <c r="K1288" s="4">
        <f t="shared" si="82"/>
        <v>153.68457735806663</v>
      </c>
      <c r="L1288" s="4">
        <f t="shared" si="83"/>
        <v>156.64885756146947</v>
      </c>
    </row>
    <row r="1289" spans="1:12" x14ac:dyDescent="0.3">
      <c r="A1289" s="5"/>
      <c r="B1289" s="6" t="s">
        <v>98</v>
      </c>
      <c r="C1289" s="5"/>
      <c r="D1289" s="6" t="s">
        <v>99</v>
      </c>
      <c r="E1289" s="7">
        <f>+E1290</f>
        <v>107960.04</v>
      </c>
      <c r="F1289" s="7">
        <f>+F1290</f>
        <v>101983.69</v>
      </c>
      <c r="G1289" s="7">
        <f>+G1290</f>
        <v>114300</v>
      </c>
      <c r="H1289" s="7">
        <f>+H1290</f>
        <v>164300</v>
      </c>
      <c r="I1289" s="7">
        <f t="shared" si="80"/>
        <v>105.87250616061277</v>
      </c>
      <c r="J1289" s="7">
        <f t="shared" si="81"/>
        <v>112.07674482066692</v>
      </c>
      <c r="K1289" s="7">
        <f t="shared" si="82"/>
        <v>152.18593842684757</v>
      </c>
      <c r="L1289" s="7">
        <f t="shared" si="83"/>
        <v>161.10419224878015</v>
      </c>
    </row>
    <row r="1290" spans="1:12" x14ac:dyDescent="0.3">
      <c r="A1290" s="8"/>
      <c r="B1290" s="8"/>
      <c r="C1290" s="9" t="s">
        <v>838</v>
      </c>
      <c r="D1290" s="9" t="s">
        <v>839</v>
      </c>
      <c r="E1290" s="10">
        <v>107960.04</v>
      </c>
      <c r="F1290" s="10">
        <v>101983.69</v>
      </c>
      <c r="G1290" s="10">
        <v>114300</v>
      </c>
      <c r="H1290" s="10">
        <v>164300</v>
      </c>
      <c r="I1290" s="10">
        <f t="shared" si="80"/>
        <v>105.87250616061277</v>
      </c>
      <c r="J1290" s="10">
        <f t="shared" si="81"/>
        <v>112.07674482066692</v>
      </c>
      <c r="K1290" s="10">
        <f t="shared" si="82"/>
        <v>152.18593842684757</v>
      </c>
      <c r="L1290" s="10">
        <f t="shared" si="83"/>
        <v>161.10419224878015</v>
      </c>
    </row>
    <row r="1291" spans="1:12" x14ac:dyDescent="0.3">
      <c r="A1291" s="5"/>
      <c r="B1291" s="6" t="s">
        <v>102</v>
      </c>
      <c r="C1291" s="5"/>
      <c r="D1291" s="6" t="s">
        <v>103</v>
      </c>
      <c r="E1291" s="7">
        <f>+E1292</f>
        <v>4439.04</v>
      </c>
      <c r="F1291" s="7">
        <f>+F1292</f>
        <v>3761.7</v>
      </c>
      <c r="G1291" s="7">
        <f>+G1292</f>
        <v>6000</v>
      </c>
      <c r="H1291" s="7">
        <f>+H1292</f>
        <v>6000</v>
      </c>
      <c r="I1291" s="7">
        <f t="shared" si="80"/>
        <v>135.16435986159169</v>
      </c>
      <c r="J1291" s="7">
        <f t="shared" si="81"/>
        <v>159.50235265970173</v>
      </c>
      <c r="K1291" s="7">
        <f t="shared" si="82"/>
        <v>135.16435986159169</v>
      </c>
      <c r="L1291" s="7">
        <f t="shared" si="83"/>
        <v>159.50235265970173</v>
      </c>
    </row>
    <row r="1292" spans="1:12" x14ac:dyDescent="0.3">
      <c r="A1292" s="8"/>
      <c r="B1292" s="8"/>
      <c r="C1292" s="9" t="s">
        <v>838</v>
      </c>
      <c r="D1292" s="9" t="s">
        <v>839</v>
      </c>
      <c r="E1292" s="10">
        <v>4439.04</v>
      </c>
      <c r="F1292" s="10">
        <v>3761.7</v>
      </c>
      <c r="G1292" s="10">
        <v>6000</v>
      </c>
      <c r="H1292" s="10">
        <v>6000</v>
      </c>
      <c r="I1292" s="10">
        <f t="shared" si="80"/>
        <v>135.16435986159169</v>
      </c>
      <c r="J1292" s="10">
        <f t="shared" si="81"/>
        <v>159.50235265970173</v>
      </c>
      <c r="K1292" s="10">
        <f t="shared" si="82"/>
        <v>135.16435986159169</v>
      </c>
      <c r="L1292" s="10">
        <f t="shared" si="83"/>
        <v>159.50235265970173</v>
      </c>
    </row>
    <row r="1293" spans="1:12" x14ac:dyDescent="0.3">
      <c r="A1293" s="5"/>
      <c r="B1293" s="6" t="s">
        <v>104</v>
      </c>
      <c r="C1293" s="5"/>
      <c r="D1293" s="6" t="s">
        <v>105</v>
      </c>
      <c r="E1293" s="7">
        <f>+E1294</f>
        <v>6697.54</v>
      </c>
      <c r="F1293" s="7">
        <f>+F1294</f>
        <v>6316.09</v>
      </c>
      <c r="G1293" s="7">
        <f>+G1294</f>
        <v>8000</v>
      </c>
      <c r="H1293" s="7">
        <f>+H1294</f>
        <v>8000</v>
      </c>
      <c r="I1293" s="7">
        <f t="shared" si="80"/>
        <v>119.44684167619752</v>
      </c>
      <c r="J1293" s="7">
        <f t="shared" si="81"/>
        <v>126.66063973122613</v>
      </c>
      <c r="K1293" s="7">
        <f t="shared" si="82"/>
        <v>119.44684167619752</v>
      </c>
      <c r="L1293" s="7">
        <f t="shared" si="83"/>
        <v>126.66063973122613</v>
      </c>
    </row>
    <row r="1294" spans="1:12" x14ac:dyDescent="0.3">
      <c r="A1294" s="8"/>
      <c r="B1294" s="8"/>
      <c r="C1294" s="9" t="s">
        <v>838</v>
      </c>
      <c r="D1294" s="9" t="s">
        <v>839</v>
      </c>
      <c r="E1294" s="10">
        <v>6697.54</v>
      </c>
      <c r="F1294" s="10">
        <v>6316.09</v>
      </c>
      <c r="G1294" s="10">
        <v>8000</v>
      </c>
      <c r="H1294" s="10">
        <v>8000</v>
      </c>
      <c r="I1294" s="10">
        <f t="shared" si="80"/>
        <v>119.44684167619752</v>
      </c>
      <c r="J1294" s="10">
        <f t="shared" si="81"/>
        <v>126.66063973122613</v>
      </c>
      <c r="K1294" s="10">
        <f t="shared" si="82"/>
        <v>119.44684167619752</v>
      </c>
      <c r="L1294" s="10">
        <f t="shared" si="83"/>
        <v>126.66063973122613</v>
      </c>
    </row>
    <row r="1295" spans="1:12" x14ac:dyDescent="0.3">
      <c r="A1295" s="5"/>
      <c r="B1295" s="6" t="s">
        <v>150</v>
      </c>
      <c r="C1295" s="5"/>
      <c r="D1295" s="6" t="s">
        <v>151</v>
      </c>
      <c r="E1295" s="7">
        <f>+E1296</f>
        <v>3366.31</v>
      </c>
      <c r="F1295" s="7">
        <f>+F1296</f>
        <v>4008.51</v>
      </c>
      <c r="G1295" s="7">
        <f>+G1296</f>
        <v>5900</v>
      </c>
      <c r="H1295" s="7">
        <f>+H1296</f>
        <v>5900</v>
      </c>
      <c r="I1295" s="7">
        <f t="shared" si="80"/>
        <v>175.2660925464381</v>
      </c>
      <c r="J1295" s="7">
        <f t="shared" si="81"/>
        <v>147.18685995544479</v>
      </c>
      <c r="K1295" s="7">
        <f t="shared" si="82"/>
        <v>175.2660925464381</v>
      </c>
      <c r="L1295" s="7">
        <f t="shared" si="83"/>
        <v>147.18685995544479</v>
      </c>
    </row>
    <row r="1296" spans="1:12" x14ac:dyDescent="0.3">
      <c r="A1296" s="8"/>
      <c r="B1296" s="8"/>
      <c r="C1296" s="9" t="s">
        <v>838</v>
      </c>
      <c r="D1296" s="9" t="s">
        <v>839</v>
      </c>
      <c r="E1296" s="10">
        <v>3366.31</v>
      </c>
      <c r="F1296" s="10">
        <v>4008.51</v>
      </c>
      <c r="G1296" s="10">
        <v>5900</v>
      </c>
      <c r="H1296" s="10">
        <v>5900</v>
      </c>
      <c r="I1296" s="10">
        <f t="shared" si="80"/>
        <v>175.2660925464381</v>
      </c>
      <c r="J1296" s="10">
        <f t="shared" si="81"/>
        <v>147.18685995544479</v>
      </c>
      <c r="K1296" s="10">
        <f t="shared" si="82"/>
        <v>175.2660925464381</v>
      </c>
      <c r="L1296" s="10">
        <f t="shared" si="83"/>
        <v>147.18685995544479</v>
      </c>
    </row>
    <row r="1297" spans="1:12" x14ac:dyDescent="0.3">
      <c r="A1297" s="5"/>
      <c r="B1297" s="6" t="s">
        <v>152</v>
      </c>
      <c r="C1297" s="5"/>
      <c r="D1297" s="6" t="s">
        <v>153</v>
      </c>
      <c r="E1297" s="7">
        <f>+E1298</f>
        <v>0</v>
      </c>
      <c r="F1297" s="7">
        <f>+F1298</f>
        <v>0</v>
      </c>
      <c r="G1297" s="7">
        <f>+G1298</f>
        <v>800</v>
      </c>
      <c r="H1297" s="7">
        <f>+H1298</f>
        <v>800</v>
      </c>
      <c r="I1297" s="7" t="str">
        <f t="shared" si="80"/>
        <v>-</v>
      </c>
      <c r="J1297" s="7" t="str">
        <f t="shared" si="81"/>
        <v>-</v>
      </c>
      <c r="K1297" s="7" t="str">
        <f t="shared" si="82"/>
        <v>-</v>
      </c>
      <c r="L1297" s="7" t="str">
        <f t="shared" si="83"/>
        <v>-</v>
      </c>
    </row>
    <row r="1298" spans="1:12" x14ac:dyDescent="0.3">
      <c r="A1298" s="8"/>
      <c r="B1298" s="8"/>
      <c r="C1298" s="9" t="s">
        <v>838</v>
      </c>
      <c r="D1298" s="9" t="s">
        <v>839</v>
      </c>
      <c r="E1298" s="10">
        <v>0</v>
      </c>
      <c r="F1298" s="10">
        <v>0</v>
      </c>
      <c r="G1298" s="10">
        <v>800</v>
      </c>
      <c r="H1298" s="10">
        <v>800</v>
      </c>
      <c r="I1298" s="10" t="str">
        <f t="shared" si="80"/>
        <v>-</v>
      </c>
      <c r="J1298" s="10" t="str">
        <f t="shared" si="81"/>
        <v>-</v>
      </c>
      <c r="K1298" s="10" t="str">
        <f t="shared" si="82"/>
        <v>-</v>
      </c>
      <c r="L1298" s="10" t="str">
        <f t="shared" si="83"/>
        <v>-</v>
      </c>
    </row>
    <row r="1299" spans="1:12" x14ac:dyDescent="0.3">
      <c r="A1299" s="5"/>
      <c r="B1299" s="6" t="s">
        <v>154</v>
      </c>
      <c r="C1299" s="5"/>
      <c r="D1299" s="6" t="s">
        <v>155</v>
      </c>
      <c r="E1299" s="7">
        <f>+E1300</f>
        <v>0</v>
      </c>
      <c r="F1299" s="7">
        <f>+F1300</f>
        <v>1</v>
      </c>
      <c r="G1299" s="7">
        <f>+G1300</f>
        <v>100</v>
      </c>
      <c r="H1299" s="7">
        <f>+H1300</f>
        <v>100</v>
      </c>
      <c r="I1299" s="7" t="str">
        <f t="shared" si="80"/>
        <v>-</v>
      </c>
      <c r="J1299" s="7">
        <f t="shared" si="81"/>
        <v>10000</v>
      </c>
      <c r="K1299" s="7" t="str">
        <f t="shared" si="82"/>
        <v>-</v>
      </c>
      <c r="L1299" s="7">
        <f t="shared" si="83"/>
        <v>10000</v>
      </c>
    </row>
    <row r="1300" spans="1:12" x14ac:dyDescent="0.3">
      <c r="A1300" s="8"/>
      <c r="B1300" s="8"/>
      <c r="C1300" s="9" t="s">
        <v>838</v>
      </c>
      <c r="D1300" s="9" t="s">
        <v>839</v>
      </c>
      <c r="E1300" s="10">
        <v>0</v>
      </c>
      <c r="F1300" s="10">
        <v>1</v>
      </c>
      <c r="G1300" s="10">
        <v>100</v>
      </c>
      <c r="H1300" s="10">
        <v>100</v>
      </c>
      <c r="I1300" s="10" t="str">
        <f t="shared" si="80"/>
        <v>-</v>
      </c>
      <c r="J1300" s="10">
        <f t="shared" si="81"/>
        <v>10000</v>
      </c>
      <c r="K1300" s="10" t="str">
        <f t="shared" si="82"/>
        <v>-</v>
      </c>
      <c r="L1300" s="10">
        <f t="shared" si="83"/>
        <v>10000</v>
      </c>
    </row>
    <row r="1301" spans="1:12" x14ac:dyDescent="0.3">
      <c r="A1301" s="5"/>
      <c r="B1301" s="6" t="s">
        <v>106</v>
      </c>
      <c r="C1301" s="5"/>
      <c r="D1301" s="6" t="s">
        <v>107</v>
      </c>
      <c r="E1301" s="7">
        <f>+E1302</f>
        <v>9853.7199999999993</v>
      </c>
      <c r="F1301" s="7">
        <f>+F1302</f>
        <v>9385.01</v>
      </c>
      <c r="G1301" s="7">
        <f>+G1302</f>
        <v>12000</v>
      </c>
      <c r="H1301" s="7">
        <f>+H1302</f>
        <v>12000</v>
      </c>
      <c r="I1301" s="7">
        <f t="shared" si="80"/>
        <v>121.78141859115136</v>
      </c>
      <c r="J1301" s="7">
        <f t="shared" si="81"/>
        <v>127.86347590466072</v>
      </c>
      <c r="K1301" s="7">
        <f t="shared" si="82"/>
        <v>121.78141859115136</v>
      </c>
      <c r="L1301" s="7">
        <f t="shared" si="83"/>
        <v>127.86347590466072</v>
      </c>
    </row>
    <row r="1302" spans="1:12" x14ac:dyDescent="0.3">
      <c r="A1302" s="8"/>
      <c r="B1302" s="8"/>
      <c r="C1302" s="9" t="s">
        <v>838</v>
      </c>
      <c r="D1302" s="9" t="s">
        <v>839</v>
      </c>
      <c r="E1302" s="10">
        <v>9853.7199999999993</v>
      </c>
      <c r="F1302" s="10">
        <v>9385.01</v>
      </c>
      <c r="G1302" s="10">
        <v>12000</v>
      </c>
      <c r="H1302" s="10">
        <v>12000</v>
      </c>
      <c r="I1302" s="10">
        <f t="shared" si="80"/>
        <v>121.78141859115136</v>
      </c>
      <c r="J1302" s="10">
        <f t="shared" si="81"/>
        <v>127.86347590466072</v>
      </c>
      <c r="K1302" s="10">
        <f t="shared" si="82"/>
        <v>121.78141859115136</v>
      </c>
      <c r="L1302" s="10">
        <f t="shared" si="83"/>
        <v>127.86347590466072</v>
      </c>
    </row>
    <row r="1303" spans="1:12" x14ac:dyDescent="0.3">
      <c r="A1303" s="5"/>
      <c r="B1303" s="6" t="s">
        <v>108</v>
      </c>
      <c r="C1303" s="5"/>
      <c r="D1303" s="6" t="s">
        <v>109</v>
      </c>
      <c r="E1303" s="7">
        <f>+E1304</f>
        <v>7894.08</v>
      </c>
      <c r="F1303" s="7">
        <f>+F1304</f>
        <v>7518.55</v>
      </c>
      <c r="G1303" s="7">
        <f>+G1304</f>
        <v>10000</v>
      </c>
      <c r="H1303" s="7">
        <f>+H1304</f>
        <v>10000</v>
      </c>
      <c r="I1303" s="7">
        <f t="shared" si="80"/>
        <v>126.67720621022336</v>
      </c>
      <c r="J1303" s="7">
        <f t="shared" si="81"/>
        <v>133.00436919352799</v>
      </c>
      <c r="K1303" s="7">
        <f t="shared" si="82"/>
        <v>126.67720621022336</v>
      </c>
      <c r="L1303" s="7">
        <f t="shared" si="83"/>
        <v>133.00436919352799</v>
      </c>
    </row>
    <row r="1304" spans="1:12" x14ac:dyDescent="0.3">
      <c r="A1304" s="8"/>
      <c r="B1304" s="8"/>
      <c r="C1304" s="9" t="s">
        <v>838</v>
      </c>
      <c r="D1304" s="9" t="s">
        <v>839</v>
      </c>
      <c r="E1304" s="10">
        <v>7894.08</v>
      </c>
      <c r="F1304" s="10">
        <v>7518.55</v>
      </c>
      <c r="G1304" s="10">
        <v>10000</v>
      </c>
      <c r="H1304" s="10">
        <v>10000</v>
      </c>
      <c r="I1304" s="10">
        <f t="shared" si="80"/>
        <v>126.67720621022336</v>
      </c>
      <c r="J1304" s="10">
        <f t="shared" si="81"/>
        <v>133.00436919352799</v>
      </c>
      <c r="K1304" s="10">
        <f t="shared" si="82"/>
        <v>126.67720621022336</v>
      </c>
      <c r="L1304" s="10">
        <f t="shared" si="83"/>
        <v>133.00436919352799</v>
      </c>
    </row>
    <row r="1305" spans="1:12" x14ac:dyDescent="0.3">
      <c r="A1305" s="5"/>
      <c r="B1305" s="6" t="s">
        <v>110</v>
      </c>
      <c r="C1305" s="5"/>
      <c r="D1305" s="6" t="s">
        <v>111</v>
      </c>
      <c r="E1305" s="7">
        <f>+E1306</f>
        <v>50.61</v>
      </c>
      <c r="F1305" s="7">
        <f>+F1306</f>
        <v>63.48</v>
      </c>
      <c r="G1305" s="7">
        <f>+G1306</f>
        <v>200</v>
      </c>
      <c r="H1305" s="7">
        <f>+H1306</f>
        <v>200</v>
      </c>
      <c r="I1305" s="7">
        <f t="shared" si="80"/>
        <v>395.17881841533296</v>
      </c>
      <c r="J1305" s="7">
        <f t="shared" si="81"/>
        <v>315.05986137366102</v>
      </c>
      <c r="K1305" s="7">
        <f t="shared" si="82"/>
        <v>395.17881841533296</v>
      </c>
      <c r="L1305" s="7">
        <f t="shared" si="83"/>
        <v>315.05986137366102</v>
      </c>
    </row>
    <row r="1306" spans="1:12" x14ac:dyDescent="0.3">
      <c r="A1306" s="8"/>
      <c r="B1306" s="8"/>
      <c r="C1306" s="9" t="s">
        <v>838</v>
      </c>
      <c r="D1306" s="9" t="s">
        <v>839</v>
      </c>
      <c r="E1306" s="10">
        <v>50.61</v>
      </c>
      <c r="F1306" s="10">
        <v>63.48</v>
      </c>
      <c r="G1306" s="10">
        <v>200</v>
      </c>
      <c r="H1306" s="10">
        <v>200</v>
      </c>
      <c r="I1306" s="10">
        <f t="shared" si="80"/>
        <v>395.17881841533296</v>
      </c>
      <c r="J1306" s="10">
        <f t="shared" si="81"/>
        <v>315.05986137366102</v>
      </c>
      <c r="K1306" s="10">
        <f t="shared" si="82"/>
        <v>395.17881841533296</v>
      </c>
      <c r="L1306" s="10">
        <f t="shared" si="83"/>
        <v>315.05986137366102</v>
      </c>
    </row>
    <row r="1307" spans="1:12" x14ac:dyDescent="0.3">
      <c r="A1307" s="5"/>
      <c r="B1307" s="6" t="s">
        <v>112</v>
      </c>
      <c r="C1307" s="5"/>
      <c r="D1307" s="6" t="s">
        <v>113</v>
      </c>
      <c r="E1307" s="7">
        <f>+E1308</f>
        <v>111.3</v>
      </c>
      <c r="F1307" s="7">
        <f>+F1308</f>
        <v>106</v>
      </c>
      <c r="G1307" s="7">
        <f>+G1308</f>
        <v>200</v>
      </c>
      <c r="H1307" s="7">
        <f>+H1308</f>
        <v>200</v>
      </c>
      <c r="I1307" s="7">
        <f t="shared" si="80"/>
        <v>179.69451931716083</v>
      </c>
      <c r="J1307" s="7">
        <f t="shared" si="81"/>
        <v>188.67924528301887</v>
      </c>
      <c r="K1307" s="7">
        <f t="shared" si="82"/>
        <v>179.69451931716083</v>
      </c>
      <c r="L1307" s="7">
        <f t="shared" si="83"/>
        <v>188.67924528301887</v>
      </c>
    </row>
    <row r="1308" spans="1:12" x14ac:dyDescent="0.3">
      <c r="A1308" s="8"/>
      <c r="B1308" s="8"/>
      <c r="C1308" s="9" t="s">
        <v>838</v>
      </c>
      <c r="D1308" s="9" t="s">
        <v>839</v>
      </c>
      <c r="E1308" s="10">
        <v>111.3</v>
      </c>
      <c r="F1308" s="10">
        <v>106</v>
      </c>
      <c r="G1308" s="10">
        <v>200</v>
      </c>
      <c r="H1308" s="10">
        <v>200</v>
      </c>
      <c r="I1308" s="10">
        <f t="shared" si="80"/>
        <v>179.69451931716083</v>
      </c>
      <c r="J1308" s="10">
        <f t="shared" si="81"/>
        <v>188.67924528301887</v>
      </c>
      <c r="K1308" s="10">
        <f t="shared" si="82"/>
        <v>179.69451931716083</v>
      </c>
      <c r="L1308" s="10">
        <f t="shared" si="83"/>
        <v>188.67924528301887</v>
      </c>
    </row>
    <row r="1309" spans="1:12" x14ac:dyDescent="0.3">
      <c r="A1309" s="5"/>
      <c r="B1309" s="6" t="s">
        <v>114</v>
      </c>
      <c r="C1309" s="5"/>
      <c r="D1309" s="6" t="s">
        <v>115</v>
      </c>
      <c r="E1309" s="7">
        <f>+E1310</f>
        <v>1604.11</v>
      </c>
      <c r="F1309" s="7">
        <f>+F1310</f>
        <v>1396.71</v>
      </c>
      <c r="G1309" s="7">
        <f>+G1310</f>
        <v>2500</v>
      </c>
      <c r="H1309" s="7">
        <f>+H1310</f>
        <v>2500</v>
      </c>
      <c r="I1309" s="7">
        <f t="shared" si="80"/>
        <v>155.8496611828366</v>
      </c>
      <c r="J1309" s="7">
        <f t="shared" si="81"/>
        <v>178.99205991222229</v>
      </c>
      <c r="K1309" s="7">
        <f t="shared" si="82"/>
        <v>155.8496611828366</v>
      </c>
      <c r="L1309" s="7">
        <f t="shared" si="83"/>
        <v>178.99205991222229</v>
      </c>
    </row>
    <row r="1310" spans="1:12" x14ac:dyDescent="0.3">
      <c r="A1310" s="8"/>
      <c r="B1310" s="8"/>
      <c r="C1310" s="9" t="s">
        <v>838</v>
      </c>
      <c r="D1310" s="9" t="s">
        <v>839</v>
      </c>
      <c r="E1310" s="10">
        <v>1604.11</v>
      </c>
      <c r="F1310" s="10">
        <v>1396.71</v>
      </c>
      <c r="G1310" s="10">
        <v>2500</v>
      </c>
      <c r="H1310" s="10">
        <v>2500</v>
      </c>
      <c r="I1310" s="10">
        <f t="shared" si="80"/>
        <v>155.8496611828366</v>
      </c>
      <c r="J1310" s="10">
        <f t="shared" si="81"/>
        <v>178.99205991222229</v>
      </c>
      <c r="K1310" s="10">
        <f t="shared" si="82"/>
        <v>155.8496611828366</v>
      </c>
      <c r="L1310" s="10">
        <f t="shared" si="83"/>
        <v>178.99205991222229</v>
      </c>
    </row>
    <row r="1311" spans="1:12" x14ac:dyDescent="0.3">
      <c r="A1311" s="5"/>
      <c r="B1311" s="6" t="s">
        <v>10</v>
      </c>
      <c r="C1311" s="5"/>
      <c r="D1311" s="6" t="s">
        <v>11</v>
      </c>
      <c r="E1311" s="7">
        <f>+E1312</f>
        <v>42016.74</v>
      </c>
      <c r="F1311" s="7">
        <f>+F1312</f>
        <v>43035.59</v>
      </c>
      <c r="G1311" s="7">
        <f>+G1312</f>
        <v>69724.789999999994</v>
      </c>
      <c r="H1311" s="7">
        <f>+H1312</f>
        <v>69724.789999999994</v>
      </c>
      <c r="I1311" s="7">
        <f t="shared" si="80"/>
        <v>165.94526372107879</v>
      </c>
      <c r="J1311" s="7">
        <f t="shared" si="81"/>
        <v>162.01657744206597</v>
      </c>
      <c r="K1311" s="7">
        <f t="shared" si="82"/>
        <v>165.94526372107879</v>
      </c>
      <c r="L1311" s="7">
        <f t="shared" si="83"/>
        <v>162.01657744206597</v>
      </c>
    </row>
    <row r="1312" spans="1:12" x14ac:dyDescent="0.3">
      <c r="A1312" s="8"/>
      <c r="B1312" s="8"/>
      <c r="C1312" s="9" t="s">
        <v>840</v>
      </c>
      <c r="D1312" s="9" t="s">
        <v>841</v>
      </c>
      <c r="E1312" s="10">
        <v>42016.74</v>
      </c>
      <c r="F1312" s="10">
        <v>43035.59</v>
      </c>
      <c r="G1312" s="10">
        <v>69724.789999999994</v>
      </c>
      <c r="H1312" s="10">
        <v>69724.789999999994</v>
      </c>
      <c r="I1312" s="10">
        <f t="shared" si="80"/>
        <v>165.94526372107879</v>
      </c>
      <c r="J1312" s="10">
        <f t="shared" si="81"/>
        <v>162.01657744206597</v>
      </c>
      <c r="K1312" s="10">
        <f t="shared" si="82"/>
        <v>165.94526372107879</v>
      </c>
      <c r="L1312" s="10">
        <f t="shared" si="83"/>
        <v>162.01657744206597</v>
      </c>
    </row>
    <row r="1313" spans="1:12" x14ac:dyDescent="0.3">
      <c r="A1313" s="5"/>
      <c r="B1313" s="6" t="s">
        <v>41</v>
      </c>
      <c r="C1313" s="5"/>
      <c r="D1313" s="6" t="s">
        <v>42</v>
      </c>
      <c r="E1313" s="7">
        <f>+E1314</f>
        <v>216</v>
      </c>
      <c r="F1313" s="7">
        <f>+F1314</f>
        <v>0</v>
      </c>
      <c r="G1313" s="7">
        <f>+G1314</f>
        <v>0</v>
      </c>
      <c r="H1313" s="7">
        <f>+H1314</f>
        <v>0</v>
      </c>
      <c r="I1313" s="7">
        <f t="shared" si="80"/>
        <v>0</v>
      </c>
      <c r="J1313" s="7" t="str">
        <f t="shared" si="81"/>
        <v>-</v>
      </c>
      <c r="K1313" s="7">
        <f t="shared" si="82"/>
        <v>0</v>
      </c>
      <c r="L1313" s="7" t="str">
        <f t="shared" si="83"/>
        <v>-</v>
      </c>
    </row>
    <row r="1314" spans="1:12" x14ac:dyDescent="0.3">
      <c r="A1314" s="8"/>
      <c r="B1314" s="8"/>
      <c r="C1314" s="9" t="s">
        <v>840</v>
      </c>
      <c r="D1314" s="9" t="s">
        <v>841</v>
      </c>
      <c r="E1314" s="10">
        <v>216</v>
      </c>
      <c r="F1314" s="10">
        <v>0</v>
      </c>
      <c r="G1314" s="10">
        <v>0</v>
      </c>
      <c r="H1314" s="10">
        <v>0</v>
      </c>
      <c r="I1314" s="10">
        <f t="shared" si="80"/>
        <v>0</v>
      </c>
      <c r="J1314" s="10" t="str">
        <f t="shared" si="81"/>
        <v>-</v>
      </c>
      <c r="K1314" s="10">
        <f t="shared" si="82"/>
        <v>0</v>
      </c>
      <c r="L1314" s="10" t="str">
        <f t="shared" si="83"/>
        <v>-</v>
      </c>
    </row>
    <row r="1315" spans="1:12" x14ac:dyDescent="0.3">
      <c r="A1315" s="5"/>
      <c r="B1315" s="6" t="s">
        <v>45</v>
      </c>
      <c r="C1315" s="5"/>
      <c r="D1315" s="6" t="s">
        <v>46</v>
      </c>
      <c r="E1315" s="7">
        <f>+E1316</f>
        <v>2868.7</v>
      </c>
      <c r="F1315" s="7">
        <f>+F1316</f>
        <v>2366.39</v>
      </c>
      <c r="G1315" s="7">
        <f>+G1316</f>
        <v>3692.77</v>
      </c>
      <c r="H1315" s="7">
        <f>+H1316</f>
        <v>3692.77</v>
      </c>
      <c r="I1315" s="7">
        <f t="shared" si="80"/>
        <v>128.72625230940844</v>
      </c>
      <c r="J1315" s="7">
        <f t="shared" si="81"/>
        <v>156.0507777669784</v>
      </c>
      <c r="K1315" s="7">
        <f t="shared" si="82"/>
        <v>128.72625230940844</v>
      </c>
      <c r="L1315" s="7">
        <f t="shared" si="83"/>
        <v>156.0507777669784</v>
      </c>
    </row>
    <row r="1316" spans="1:12" x14ac:dyDescent="0.3">
      <c r="A1316" s="8"/>
      <c r="B1316" s="8"/>
      <c r="C1316" s="9" t="s">
        <v>840</v>
      </c>
      <c r="D1316" s="9" t="s">
        <v>841</v>
      </c>
      <c r="E1316" s="10">
        <v>2868.7</v>
      </c>
      <c r="F1316" s="10">
        <v>2366.39</v>
      </c>
      <c r="G1316" s="10">
        <v>3692.77</v>
      </c>
      <c r="H1316" s="10">
        <v>3692.77</v>
      </c>
      <c r="I1316" s="10">
        <f t="shared" si="80"/>
        <v>128.72625230940844</v>
      </c>
      <c r="J1316" s="10">
        <f t="shared" si="81"/>
        <v>156.0507777669784</v>
      </c>
      <c r="K1316" s="10">
        <f t="shared" si="82"/>
        <v>128.72625230940844</v>
      </c>
      <c r="L1316" s="10">
        <f t="shared" si="83"/>
        <v>156.0507777669784</v>
      </c>
    </row>
    <row r="1317" spans="1:12" x14ac:dyDescent="0.3">
      <c r="A1317" s="5"/>
      <c r="B1317" s="6" t="s">
        <v>49</v>
      </c>
      <c r="C1317" s="5"/>
      <c r="D1317" s="6" t="s">
        <v>50</v>
      </c>
      <c r="E1317" s="7">
        <f>+E1318</f>
        <v>396.57</v>
      </c>
      <c r="F1317" s="7">
        <f>+F1318</f>
        <v>758.84</v>
      </c>
      <c r="G1317" s="7">
        <f>+G1318</f>
        <v>520</v>
      </c>
      <c r="H1317" s="7">
        <f>+H1318</f>
        <v>520</v>
      </c>
      <c r="I1317" s="7">
        <f t="shared" si="80"/>
        <v>131.12439165847138</v>
      </c>
      <c r="J1317" s="7">
        <f t="shared" si="81"/>
        <v>68.525644404617566</v>
      </c>
      <c r="K1317" s="7">
        <f t="shared" si="82"/>
        <v>131.12439165847138</v>
      </c>
      <c r="L1317" s="7">
        <f t="shared" si="83"/>
        <v>68.525644404617566</v>
      </c>
    </row>
    <row r="1318" spans="1:12" x14ac:dyDescent="0.3">
      <c r="A1318" s="8"/>
      <c r="B1318" s="8"/>
      <c r="C1318" s="9" t="s">
        <v>840</v>
      </c>
      <c r="D1318" s="9" t="s">
        <v>841</v>
      </c>
      <c r="E1318" s="10">
        <v>396.57</v>
      </c>
      <c r="F1318" s="10">
        <v>758.84</v>
      </c>
      <c r="G1318" s="10">
        <v>520</v>
      </c>
      <c r="H1318" s="10">
        <v>520</v>
      </c>
      <c r="I1318" s="10">
        <f t="shared" si="80"/>
        <v>131.12439165847138</v>
      </c>
      <c r="J1318" s="10">
        <f t="shared" si="81"/>
        <v>68.525644404617566</v>
      </c>
      <c r="K1318" s="10">
        <f t="shared" si="82"/>
        <v>131.12439165847138</v>
      </c>
      <c r="L1318" s="10">
        <f t="shared" si="83"/>
        <v>68.525644404617566</v>
      </c>
    </row>
    <row r="1319" spans="1:12" x14ac:dyDescent="0.3">
      <c r="A1319" s="5"/>
      <c r="B1319" s="6" t="s">
        <v>51</v>
      </c>
      <c r="C1319" s="5"/>
      <c r="D1319" s="6" t="s">
        <v>52</v>
      </c>
      <c r="E1319" s="7">
        <f>+E1320</f>
        <v>2627.58</v>
      </c>
      <c r="F1319" s="7">
        <f>+F1320</f>
        <v>3086.76</v>
      </c>
      <c r="G1319" s="7">
        <f>+G1320</f>
        <v>3402.35</v>
      </c>
      <c r="H1319" s="7">
        <f>+H1320</f>
        <v>3402.35</v>
      </c>
      <c r="I1319" s="7">
        <f t="shared" si="80"/>
        <v>129.48606702745491</v>
      </c>
      <c r="J1319" s="7">
        <f t="shared" si="81"/>
        <v>110.22398890746284</v>
      </c>
      <c r="K1319" s="7">
        <f t="shared" si="82"/>
        <v>129.48606702745491</v>
      </c>
      <c r="L1319" s="7">
        <f t="shared" si="83"/>
        <v>110.22398890746284</v>
      </c>
    </row>
    <row r="1320" spans="1:12" x14ac:dyDescent="0.3">
      <c r="A1320" s="8"/>
      <c r="B1320" s="8"/>
      <c r="C1320" s="9" t="s">
        <v>840</v>
      </c>
      <c r="D1320" s="9" t="s">
        <v>841</v>
      </c>
      <c r="E1320" s="10">
        <v>2627.58</v>
      </c>
      <c r="F1320" s="10">
        <v>3086.76</v>
      </c>
      <c r="G1320" s="10">
        <v>3402.35</v>
      </c>
      <c r="H1320" s="10">
        <v>3402.35</v>
      </c>
      <c r="I1320" s="10">
        <f t="shared" si="80"/>
        <v>129.48606702745491</v>
      </c>
      <c r="J1320" s="10">
        <f t="shared" si="81"/>
        <v>110.22398890746284</v>
      </c>
      <c r="K1320" s="10">
        <f t="shared" si="82"/>
        <v>129.48606702745491</v>
      </c>
      <c r="L1320" s="10">
        <f t="shared" si="83"/>
        <v>110.22398890746284</v>
      </c>
    </row>
    <row r="1321" spans="1:12" x14ac:dyDescent="0.3">
      <c r="A1321" s="5"/>
      <c r="B1321" s="6" t="s">
        <v>53</v>
      </c>
      <c r="C1321" s="5"/>
      <c r="D1321" s="6" t="s">
        <v>54</v>
      </c>
      <c r="E1321" s="7">
        <f>+E1322</f>
        <v>1853.4</v>
      </c>
      <c r="F1321" s="7">
        <f>+F1322</f>
        <v>2419.33</v>
      </c>
      <c r="G1321" s="7">
        <f>+G1322</f>
        <v>2460.09</v>
      </c>
      <c r="H1321" s="7">
        <f>+H1322</f>
        <v>2460.09</v>
      </c>
      <c r="I1321" s="7">
        <f t="shared" si="80"/>
        <v>132.73389446422789</v>
      </c>
      <c r="J1321" s="7">
        <f t="shared" si="81"/>
        <v>101.68476396357671</v>
      </c>
      <c r="K1321" s="7">
        <f t="shared" si="82"/>
        <v>132.73389446422789</v>
      </c>
      <c r="L1321" s="7">
        <f t="shared" si="83"/>
        <v>101.68476396357671</v>
      </c>
    </row>
    <row r="1322" spans="1:12" x14ac:dyDescent="0.3">
      <c r="A1322" s="8"/>
      <c r="B1322" s="8"/>
      <c r="C1322" s="9" t="s">
        <v>840</v>
      </c>
      <c r="D1322" s="9" t="s">
        <v>841</v>
      </c>
      <c r="E1322" s="10">
        <v>1853.4</v>
      </c>
      <c r="F1322" s="10">
        <v>2419.33</v>
      </c>
      <c r="G1322" s="10">
        <v>2460.09</v>
      </c>
      <c r="H1322" s="10">
        <v>2460.09</v>
      </c>
      <c r="I1322" s="10">
        <f t="shared" si="80"/>
        <v>132.73389446422789</v>
      </c>
      <c r="J1322" s="10">
        <f t="shared" si="81"/>
        <v>101.68476396357671</v>
      </c>
      <c r="K1322" s="10">
        <f t="shared" si="82"/>
        <v>132.73389446422789</v>
      </c>
      <c r="L1322" s="10">
        <f t="shared" si="83"/>
        <v>101.68476396357671</v>
      </c>
    </row>
    <row r="1323" spans="1:12" x14ac:dyDescent="0.3">
      <c r="A1323" s="5"/>
      <c r="B1323" s="6" t="s">
        <v>55</v>
      </c>
      <c r="C1323" s="5"/>
      <c r="D1323" s="6" t="s">
        <v>56</v>
      </c>
      <c r="E1323" s="7">
        <f>+E1324</f>
        <v>596.54</v>
      </c>
      <c r="F1323" s="7">
        <f>+F1324</f>
        <v>1250</v>
      </c>
      <c r="G1323" s="7">
        <f>+G1324</f>
        <v>1200</v>
      </c>
      <c r="H1323" s="7">
        <f>+H1324</f>
        <v>1200</v>
      </c>
      <c r="I1323" s="7">
        <f t="shared" si="80"/>
        <v>201.16002279813591</v>
      </c>
      <c r="J1323" s="7">
        <f t="shared" si="81"/>
        <v>96</v>
      </c>
      <c r="K1323" s="7">
        <f t="shared" si="82"/>
        <v>201.16002279813591</v>
      </c>
      <c r="L1323" s="7">
        <f t="shared" si="83"/>
        <v>96</v>
      </c>
    </row>
    <row r="1324" spans="1:12" x14ac:dyDescent="0.3">
      <c r="A1324" s="8"/>
      <c r="B1324" s="8"/>
      <c r="C1324" s="9" t="s">
        <v>840</v>
      </c>
      <c r="D1324" s="9" t="s">
        <v>841</v>
      </c>
      <c r="E1324" s="10">
        <v>596.54</v>
      </c>
      <c r="F1324" s="10">
        <v>1250</v>
      </c>
      <c r="G1324" s="10">
        <v>1200</v>
      </c>
      <c r="H1324" s="10">
        <v>1200</v>
      </c>
      <c r="I1324" s="10">
        <f t="shared" si="80"/>
        <v>201.16002279813591</v>
      </c>
      <c r="J1324" s="10">
        <f t="shared" si="81"/>
        <v>96</v>
      </c>
      <c r="K1324" s="10">
        <f t="shared" si="82"/>
        <v>201.16002279813591</v>
      </c>
      <c r="L1324" s="10">
        <f t="shared" si="83"/>
        <v>96</v>
      </c>
    </row>
    <row r="1325" spans="1:12" x14ac:dyDescent="0.3">
      <c r="A1325" s="5"/>
      <c r="B1325" s="6" t="s">
        <v>89</v>
      </c>
      <c r="C1325" s="5"/>
      <c r="D1325" s="6" t="s">
        <v>90</v>
      </c>
      <c r="E1325" s="7">
        <f>+E1326</f>
        <v>50</v>
      </c>
      <c r="F1325" s="7">
        <f>+F1326</f>
        <v>1500</v>
      </c>
      <c r="G1325" s="7">
        <f>+G1326</f>
        <v>5000</v>
      </c>
      <c r="H1325" s="7">
        <f>+H1326</f>
        <v>5000</v>
      </c>
      <c r="I1325" s="7">
        <f t="shared" si="80"/>
        <v>10000</v>
      </c>
      <c r="J1325" s="7">
        <f t="shared" si="81"/>
        <v>333.33333333333337</v>
      </c>
      <c r="K1325" s="7">
        <f t="shared" si="82"/>
        <v>10000</v>
      </c>
      <c r="L1325" s="7">
        <f t="shared" si="83"/>
        <v>333.33333333333337</v>
      </c>
    </row>
    <row r="1326" spans="1:12" x14ac:dyDescent="0.3">
      <c r="A1326" s="8"/>
      <c r="B1326" s="8"/>
      <c r="C1326" s="9" t="s">
        <v>842</v>
      </c>
      <c r="D1326" s="9" t="s">
        <v>843</v>
      </c>
      <c r="E1326" s="10">
        <v>50</v>
      </c>
      <c r="F1326" s="10">
        <v>1500</v>
      </c>
      <c r="G1326" s="10">
        <v>5000</v>
      </c>
      <c r="H1326" s="10">
        <v>5000</v>
      </c>
      <c r="I1326" s="10">
        <f t="shared" si="80"/>
        <v>10000</v>
      </c>
      <c r="J1326" s="10">
        <f t="shared" si="81"/>
        <v>333.33333333333337</v>
      </c>
      <c r="K1326" s="10">
        <f t="shared" si="82"/>
        <v>10000</v>
      </c>
      <c r="L1326" s="10">
        <f t="shared" si="83"/>
        <v>333.33333333333337</v>
      </c>
    </row>
    <row r="1327" spans="1:12" x14ac:dyDescent="0.3">
      <c r="A1327" s="2" t="s">
        <v>844</v>
      </c>
      <c r="B1327" s="3"/>
      <c r="C1327" s="3"/>
      <c r="D1327" s="2" t="s">
        <v>845</v>
      </c>
      <c r="E1327" s="4">
        <f>+E1328+E1330+E1332+E1334+E1336</f>
        <v>0</v>
      </c>
      <c r="F1327" s="4">
        <f>+F1328+F1330+F1332+F1334+F1336</f>
        <v>0</v>
      </c>
      <c r="G1327" s="4">
        <f>+G1328+G1330+G1332+G1334+G1336</f>
        <v>41500</v>
      </c>
      <c r="H1327" s="4">
        <f>+H1328+H1330+H1332+H1334+H1336</f>
        <v>41500</v>
      </c>
      <c r="I1327" s="4" t="str">
        <f t="shared" si="80"/>
        <v>-</v>
      </c>
      <c r="J1327" s="4" t="str">
        <f t="shared" si="81"/>
        <v>-</v>
      </c>
      <c r="K1327" s="4" t="str">
        <f t="shared" si="82"/>
        <v>-</v>
      </c>
      <c r="L1327" s="4" t="str">
        <f t="shared" si="83"/>
        <v>-</v>
      </c>
    </row>
    <row r="1328" spans="1:12" x14ac:dyDescent="0.3">
      <c r="A1328" s="5"/>
      <c r="B1328" s="6" t="s">
        <v>98</v>
      </c>
      <c r="C1328" s="5"/>
      <c r="D1328" s="6" t="s">
        <v>99</v>
      </c>
      <c r="E1328" s="7">
        <f>+E1329</f>
        <v>0</v>
      </c>
      <c r="F1328" s="7">
        <f>+F1329</f>
        <v>0</v>
      </c>
      <c r="G1328" s="7">
        <f>+G1329</f>
        <v>36500</v>
      </c>
      <c r="H1328" s="7">
        <f>+H1329</f>
        <v>36500</v>
      </c>
      <c r="I1328" s="7" t="str">
        <f t="shared" si="80"/>
        <v>-</v>
      </c>
      <c r="J1328" s="7" t="str">
        <f t="shared" si="81"/>
        <v>-</v>
      </c>
      <c r="K1328" s="7" t="str">
        <f t="shared" si="82"/>
        <v>-</v>
      </c>
      <c r="L1328" s="7" t="str">
        <f t="shared" si="83"/>
        <v>-</v>
      </c>
    </row>
    <row r="1329" spans="1:12" x14ac:dyDescent="0.3">
      <c r="A1329" s="8"/>
      <c r="B1329" s="8"/>
      <c r="C1329" s="9" t="s">
        <v>846</v>
      </c>
      <c r="D1329" s="9" t="s">
        <v>847</v>
      </c>
      <c r="E1329" s="10">
        <v>0</v>
      </c>
      <c r="F1329" s="10">
        <v>0</v>
      </c>
      <c r="G1329" s="10">
        <v>36500</v>
      </c>
      <c r="H1329" s="10">
        <v>36500</v>
      </c>
      <c r="I1329" s="10" t="str">
        <f t="shared" si="80"/>
        <v>-</v>
      </c>
      <c r="J1329" s="10" t="str">
        <f t="shared" si="81"/>
        <v>-</v>
      </c>
      <c r="K1329" s="10" t="str">
        <f t="shared" si="82"/>
        <v>-</v>
      </c>
      <c r="L1329" s="10" t="str">
        <f t="shared" si="83"/>
        <v>-</v>
      </c>
    </row>
    <row r="1330" spans="1:12" x14ac:dyDescent="0.3">
      <c r="A1330" s="5"/>
      <c r="B1330" s="6" t="s">
        <v>10</v>
      </c>
      <c r="C1330" s="5"/>
      <c r="D1330" s="6" t="s">
        <v>11</v>
      </c>
      <c r="E1330" s="7">
        <f>+E1331</f>
        <v>0</v>
      </c>
      <c r="F1330" s="7">
        <f>+F1331</f>
        <v>0</v>
      </c>
      <c r="G1330" s="7">
        <f>+G1331</f>
        <v>700</v>
      </c>
      <c r="H1330" s="7">
        <f>+H1331</f>
        <v>700</v>
      </c>
      <c r="I1330" s="7" t="str">
        <f t="shared" si="80"/>
        <v>-</v>
      </c>
      <c r="J1330" s="7" t="str">
        <f t="shared" si="81"/>
        <v>-</v>
      </c>
      <c r="K1330" s="7" t="str">
        <f t="shared" si="82"/>
        <v>-</v>
      </c>
      <c r="L1330" s="7" t="str">
        <f t="shared" si="83"/>
        <v>-</v>
      </c>
    </row>
    <row r="1331" spans="1:12" x14ac:dyDescent="0.3">
      <c r="A1331" s="8"/>
      <c r="B1331" s="8"/>
      <c r="C1331" s="9" t="s">
        <v>848</v>
      </c>
      <c r="D1331" s="9" t="s">
        <v>849</v>
      </c>
      <c r="E1331" s="10">
        <v>0</v>
      </c>
      <c r="F1331" s="10">
        <v>0</v>
      </c>
      <c r="G1331" s="10">
        <v>700</v>
      </c>
      <c r="H1331" s="10">
        <v>700</v>
      </c>
      <c r="I1331" s="10" t="str">
        <f t="shared" si="80"/>
        <v>-</v>
      </c>
      <c r="J1331" s="10" t="str">
        <f t="shared" si="81"/>
        <v>-</v>
      </c>
      <c r="K1331" s="10" t="str">
        <f t="shared" si="82"/>
        <v>-</v>
      </c>
      <c r="L1331" s="10" t="str">
        <f t="shared" si="83"/>
        <v>-</v>
      </c>
    </row>
    <row r="1332" spans="1:12" x14ac:dyDescent="0.3">
      <c r="A1332" s="5"/>
      <c r="B1332" s="6" t="s">
        <v>45</v>
      </c>
      <c r="C1332" s="5"/>
      <c r="D1332" s="6" t="s">
        <v>46</v>
      </c>
      <c r="E1332" s="7">
        <f>+E1333</f>
        <v>0</v>
      </c>
      <c r="F1332" s="7">
        <f>+F1333</f>
        <v>0</v>
      </c>
      <c r="G1332" s="7">
        <f>+G1333</f>
        <v>1300</v>
      </c>
      <c r="H1332" s="7">
        <f>+H1333</f>
        <v>1300</v>
      </c>
      <c r="I1332" s="7" t="str">
        <f t="shared" si="80"/>
        <v>-</v>
      </c>
      <c r="J1332" s="7" t="str">
        <f t="shared" si="81"/>
        <v>-</v>
      </c>
      <c r="K1332" s="7" t="str">
        <f t="shared" si="82"/>
        <v>-</v>
      </c>
      <c r="L1332" s="7" t="str">
        <f t="shared" si="83"/>
        <v>-</v>
      </c>
    </row>
    <row r="1333" spans="1:12" x14ac:dyDescent="0.3">
      <c r="A1333" s="8"/>
      <c r="B1333" s="8"/>
      <c r="C1333" s="9" t="s">
        <v>848</v>
      </c>
      <c r="D1333" s="9" t="s">
        <v>849</v>
      </c>
      <c r="E1333" s="10">
        <v>0</v>
      </c>
      <c r="F1333" s="10">
        <v>0</v>
      </c>
      <c r="G1333" s="10">
        <v>1300</v>
      </c>
      <c r="H1333" s="10">
        <v>1300</v>
      </c>
      <c r="I1333" s="10" t="str">
        <f t="shared" si="80"/>
        <v>-</v>
      </c>
      <c r="J1333" s="10" t="str">
        <f t="shared" si="81"/>
        <v>-</v>
      </c>
      <c r="K1333" s="10" t="str">
        <f t="shared" si="82"/>
        <v>-</v>
      </c>
      <c r="L1333" s="10" t="str">
        <f t="shared" si="83"/>
        <v>-</v>
      </c>
    </row>
    <row r="1334" spans="1:12" x14ac:dyDescent="0.3">
      <c r="A1334" s="5"/>
      <c r="B1334" s="6" t="s">
        <v>55</v>
      </c>
      <c r="C1334" s="5"/>
      <c r="D1334" s="6" t="s">
        <v>56</v>
      </c>
      <c r="E1334" s="7">
        <f>+E1335</f>
        <v>0</v>
      </c>
      <c r="F1334" s="7">
        <f>+F1335</f>
        <v>0</v>
      </c>
      <c r="G1334" s="7">
        <f>+G1335</f>
        <v>1000</v>
      </c>
      <c r="H1334" s="7">
        <f>+H1335</f>
        <v>1000</v>
      </c>
      <c r="I1334" s="7" t="str">
        <f t="shared" si="80"/>
        <v>-</v>
      </c>
      <c r="J1334" s="7" t="str">
        <f t="shared" si="81"/>
        <v>-</v>
      </c>
      <c r="K1334" s="7" t="str">
        <f t="shared" si="82"/>
        <v>-</v>
      </c>
      <c r="L1334" s="7" t="str">
        <f t="shared" si="83"/>
        <v>-</v>
      </c>
    </row>
    <row r="1335" spans="1:12" x14ac:dyDescent="0.3">
      <c r="A1335" s="8"/>
      <c r="B1335" s="8"/>
      <c r="C1335" s="9" t="s">
        <v>848</v>
      </c>
      <c r="D1335" s="9" t="s">
        <v>849</v>
      </c>
      <c r="E1335" s="10">
        <v>0</v>
      </c>
      <c r="F1335" s="10">
        <v>0</v>
      </c>
      <c r="G1335" s="10">
        <v>1000</v>
      </c>
      <c r="H1335" s="10">
        <v>1000</v>
      </c>
      <c r="I1335" s="10" t="str">
        <f t="shared" si="80"/>
        <v>-</v>
      </c>
      <c r="J1335" s="10" t="str">
        <f t="shared" si="81"/>
        <v>-</v>
      </c>
      <c r="K1335" s="10" t="str">
        <f t="shared" si="82"/>
        <v>-</v>
      </c>
      <c r="L1335" s="10" t="str">
        <f t="shared" si="83"/>
        <v>-</v>
      </c>
    </row>
    <row r="1336" spans="1:12" x14ac:dyDescent="0.3">
      <c r="A1336" s="5"/>
      <c r="B1336" s="6" t="s">
        <v>89</v>
      </c>
      <c r="C1336" s="5"/>
      <c r="D1336" s="6" t="s">
        <v>90</v>
      </c>
      <c r="E1336" s="7">
        <f>+E1337</f>
        <v>0</v>
      </c>
      <c r="F1336" s="7">
        <f>+F1337</f>
        <v>0</v>
      </c>
      <c r="G1336" s="7">
        <f>+G1337</f>
        <v>2000</v>
      </c>
      <c r="H1336" s="7">
        <f>+H1337</f>
        <v>2000</v>
      </c>
      <c r="I1336" s="7" t="str">
        <f t="shared" si="80"/>
        <v>-</v>
      </c>
      <c r="J1336" s="7" t="str">
        <f t="shared" si="81"/>
        <v>-</v>
      </c>
      <c r="K1336" s="7" t="str">
        <f t="shared" si="82"/>
        <v>-</v>
      </c>
      <c r="L1336" s="7" t="str">
        <f t="shared" si="83"/>
        <v>-</v>
      </c>
    </row>
    <row r="1337" spans="1:12" x14ac:dyDescent="0.3">
      <c r="A1337" s="8"/>
      <c r="B1337" s="8"/>
      <c r="C1337" s="9" t="s">
        <v>850</v>
      </c>
      <c r="D1337" s="9" t="s">
        <v>851</v>
      </c>
      <c r="E1337" s="10">
        <v>0</v>
      </c>
      <c r="F1337" s="10">
        <v>0</v>
      </c>
      <c r="G1337" s="10">
        <v>2000</v>
      </c>
      <c r="H1337" s="10">
        <v>2000</v>
      </c>
      <c r="I1337" s="10" t="str">
        <f t="shared" si="80"/>
        <v>-</v>
      </c>
      <c r="J1337" s="10" t="str">
        <f t="shared" si="81"/>
        <v>-</v>
      </c>
      <c r="K1337" s="10" t="str">
        <f t="shared" si="82"/>
        <v>-</v>
      </c>
      <c r="L1337" s="10" t="str">
        <f t="shared" si="83"/>
        <v>-</v>
      </c>
    </row>
    <row r="1338" spans="1:12" x14ac:dyDescent="0.3">
      <c r="A1338" s="2" t="s">
        <v>852</v>
      </c>
      <c r="B1338" s="3"/>
      <c r="C1338" s="3"/>
      <c r="D1338" s="2" t="s">
        <v>853</v>
      </c>
      <c r="E1338" s="4">
        <f>+E1339+E1341+E1343+E1345+E1347+E1349+E1351+E1353+E1355+E1357+E1359+E1361+E1363+E1365+E1367+E1369+E1371+E1373+E1375</f>
        <v>165544.07999999996</v>
      </c>
      <c r="F1338" s="4">
        <f>+F1339+F1341+F1343+F1345+F1347+F1349+F1351+F1353+F1355+F1357+F1359+F1361+F1363+F1365+F1367+F1369+F1371+F1373+F1375</f>
        <v>224898.91000000006</v>
      </c>
      <c r="G1338" s="4">
        <f>+G1339+G1341+G1343+G1345+G1347+G1349+G1351+G1353+G1355+G1357+G1359+G1361+G1363+G1365+G1367+G1369+G1371+G1373+G1375</f>
        <v>310000</v>
      </c>
      <c r="H1338" s="4">
        <f>+H1339+H1341+H1343+H1345+H1347+H1349+H1351+H1353+H1355+H1357+H1359+H1361+H1363+H1365+H1367+H1369+H1371+H1373+H1375</f>
        <v>310000</v>
      </c>
      <c r="I1338" s="4">
        <f t="shared" si="80"/>
        <v>187.26130224650743</v>
      </c>
      <c r="J1338" s="4">
        <f t="shared" si="81"/>
        <v>137.83970762686218</v>
      </c>
      <c r="K1338" s="4">
        <f t="shared" si="82"/>
        <v>187.26130224650743</v>
      </c>
      <c r="L1338" s="4">
        <f t="shared" si="83"/>
        <v>137.83970762686218</v>
      </c>
    </row>
    <row r="1339" spans="1:12" x14ac:dyDescent="0.3">
      <c r="A1339" s="5"/>
      <c r="B1339" s="6" t="s">
        <v>98</v>
      </c>
      <c r="C1339" s="5"/>
      <c r="D1339" s="6" t="s">
        <v>99</v>
      </c>
      <c r="E1339" s="7">
        <f>+E1340</f>
        <v>121637.51</v>
      </c>
      <c r="F1339" s="7">
        <f>+F1340</f>
        <v>155928.79</v>
      </c>
      <c r="G1339" s="7">
        <f>+G1340</f>
        <v>225048.54</v>
      </c>
      <c r="H1339" s="7">
        <f>+H1340</f>
        <v>225048.54</v>
      </c>
      <c r="I1339" s="7">
        <f t="shared" si="80"/>
        <v>185.01574062145798</v>
      </c>
      <c r="J1339" s="7">
        <f t="shared" si="81"/>
        <v>144.3277665400982</v>
      </c>
      <c r="K1339" s="7">
        <f t="shared" si="82"/>
        <v>185.01574062145798</v>
      </c>
      <c r="L1339" s="7">
        <f t="shared" si="83"/>
        <v>144.3277665400982</v>
      </c>
    </row>
    <row r="1340" spans="1:12" x14ac:dyDescent="0.3">
      <c r="A1340" s="8"/>
      <c r="B1340" s="8"/>
      <c r="C1340" s="9" t="s">
        <v>854</v>
      </c>
      <c r="D1340" s="9" t="s">
        <v>855</v>
      </c>
      <c r="E1340" s="10">
        <v>121637.51</v>
      </c>
      <c r="F1340" s="10">
        <v>155928.79</v>
      </c>
      <c r="G1340" s="10">
        <v>225048.54</v>
      </c>
      <c r="H1340" s="10">
        <v>225048.54</v>
      </c>
      <c r="I1340" s="10">
        <f t="shared" si="80"/>
        <v>185.01574062145798</v>
      </c>
      <c r="J1340" s="10">
        <f t="shared" si="81"/>
        <v>144.3277665400982</v>
      </c>
      <c r="K1340" s="10">
        <f t="shared" si="82"/>
        <v>185.01574062145798</v>
      </c>
      <c r="L1340" s="10">
        <f t="shared" si="83"/>
        <v>144.3277665400982</v>
      </c>
    </row>
    <row r="1341" spans="1:12" x14ac:dyDescent="0.3">
      <c r="A1341" s="5"/>
      <c r="B1341" s="6" t="s">
        <v>102</v>
      </c>
      <c r="C1341" s="5"/>
      <c r="D1341" s="6" t="s">
        <v>103</v>
      </c>
      <c r="E1341" s="7">
        <f>+E1342</f>
        <v>4261.8599999999997</v>
      </c>
      <c r="F1341" s="7">
        <f>+F1342</f>
        <v>5015.6000000000004</v>
      </c>
      <c r="G1341" s="7">
        <f>+G1342</f>
        <v>5015.6000000000004</v>
      </c>
      <c r="H1341" s="7">
        <f>+H1342</f>
        <v>5015.6000000000004</v>
      </c>
      <c r="I1341" s="7">
        <f t="shared" si="80"/>
        <v>117.68570530237974</v>
      </c>
      <c r="J1341" s="7">
        <f t="shared" si="81"/>
        <v>100</v>
      </c>
      <c r="K1341" s="7">
        <f t="shared" si="82"/>
        <v>117.68570530237974</v>
      </c>
      <c r="L1341" s="7">
        <f t="shared" si="83"/>
        <v>100</v>
      </c>
    </row>
    <row r="1342" spans="1:12" x14ac:dyDescent="0.3">
      <c r="A1342" s="8"/>
      <c r="B1342" s="8"/>
      <c r="C1342" s="9" t="s">
        <v>854</v>
      </c>
      <c r="D1342" s="9" t="s">
        <v>855</v>
      </c>
      <c r="E1342" s="10">
        <v>4261.8599999999997</v>
      </c>
      <c r="F1342" s="10">
        <v>5015.6000000000004</v>
      </c>
      <c r="G1342" s="10">
        <v>5015.6000000000004</v>
      </c>
      <c r="H1342" s="10">
        <v>5015.6000000000004</v>
      </c>
      <c r="I1342" s="10">
        <f t="shared" si="80"/>
        <v>117.68570530237974</v>
      </c>
      <c r="J1342" s="10">
        <f t="shared" si="81"/>
        <v>100</v>
      </c>
      <c r="K1342" s="10">
        <f t="shared" si="82"/>
        <v>117.68570530237974</v>
      </c>
      <c r="L1342" s="10">
        <f t="shared" si="83"/>
        <v>100</v>
      </c>
    </row>
    <row r="1343" spans="1:12" x14ac:dyDescent="0.3">
      <c r="A1343" s="5"/>
      <c r="B1343" s="6" t="s">
        <v>104</v>
      </c>
      <c r="C1343" s="5"/>
      <c r="D1343" s="6" t="s">
        <v>105</v>
      </c>
      <c r="E1343" s="7">
        <f>+E1344</f>
        <v>5005.8</v>
      </c>
      <c r="F1343" s="7">
        <f>+F1344</f>
        <v>6775.09</v>
      </c>
      <c r="G1343" s="7">
        <f>+G1344</f>
        <v>10080</v>
      </c>
      <c r="H1343" s="7">
        <f>+H1344</f>
        <v>10080</v>
      </c>
      <c r="I1343" s="7">
        <f t="shared" si="80"/>
        <v>201.36641495864797</v>
      </c>
      <c r="J1343" s="7">
        <f t="shared" si="81"/>
        <v>148.78031140545733</v>
      </c>
      <c r="K1343" s="7">
        <f t="shared" si="82"/>
        <v>201.36641495864797</v>
      </c>
      <c r="L1343" s="7">
        <f t="shared" si="83"/>
        <v>148.78031140545733</v>
      </c>
    </row>
    <row r="1344" spans="1:12" x14ac:dyDescent="0.3">
      <c r="A1344" s="8"/>
      <c r="B1344" s="8"/>
      <c r="C1344" s="9" t="s">
        <v>854</v>
      </c>
      <c r="D1344" s="9" t="s">
        <v>855</v>
      </c>
      <c r="E1344" s="10">
        <v>5005.8</v>
      </c>
      <c r="F1344" s="10">
        <v>6775.09</v>
      </c>
      <c r="G1344" s="10">
        <v>10080</v>
      </c>
      <c r="H1344" s="10">
        <v>10080</v>
      </c>
      <c r="I1344" s="10">
        <f t="shared" si="80"/>
        <v>201.36641495864797</v>
      </c>
      <c r="J1344" s="10">
        <f t="shared" si="81"/>
        <v>148.78031140545733</v>
      </c>
      <c r="K1344" s="10">
        <f t="shared" si="82"/>
        <v>201.36641495864797</v>
      </c>
      <c r="L1344" s="10">
        <f t="shared" si="83"/>
        <v>148.78031140545733</v>
      </c>
    </row>
    <row r="1345" spans="1:12" x14ac:dyDescent="0.3">
      <c r="A1345" s="5"/>
      <c r="B1345" s="6" t="s">
        <v>150</v>
      </c>
      <c r="C1345" s="5"/>
      <c r="D1345" s="6" t="s">
        <v>151</v>
      </c>
      <c r="E1345" s="7">
        <f>+E1346</f>
        <v>1795.59</v>
      </c>
      <c r="F1345" s="7">
        <f>+F1346</f>
        <v>13472.19</v>
      </c>
      <c r="G1345" s="7">
        <f>+G1346</f>
        <v>11450</v>
      </c>
      <c r="H1345" s="7">
        <f>+H1346</f>
        <v>11450</v>
      </c>
      <c r="I1345" s="7">
        <f t="shared" si="80"/>
        <v>637.6734109679827</v>
      </c>
      <c r="J1345" s="7">
        <f t="shared" si="81"/>
        <v>84.989893996447492</v>
      </c>
      <c r="K1345" s="7">
        <f t="shared" si="82"/>
        <v>637.6734109679827</v>
      </c>
      <c r="L1345" s="7">
        <f t="shared" si="83"/>
        <v>84.989893996447492</v>
      </c>
    </row>
    <row r="1346" spans="1:12" x14ac:dyDescent="0.3">
      <c r="A1346" s="8"/>
      <c r="B1346" s="8"/>
      <c r="C1346" s="9" t="s">
        <v>854</v>
      </c>
      <c r="D1346" s="9" t="s">
        <v>855</v>
      </c>
      <c r="E1346" s="10">
        <v>1795.59</v>
      </c>
      <c r="F1346" s="10">
        <v>13472.19</v>
      </c>
      <c r="G1346" s="10">
        <v>11450</v>
      </c>
      <c r="H1346" s="10">
        <v>11450</v>
      </c>
      <c r="I1346" s="10">
        <f t="shared" si="80"/>
        <v>637.6734109679827</v>
      </c>
      <c r="J1346" s="10">
        <f t="shared" si="81"/>
        <v>84.989893996447492</v>
      </c>
      <c r="K1346" s="10">
        <f t="shared" si="82"/>
        <v>637.6734109679827</v>
      </c>
      <c r="L1346" s="10">
        <f t="shared" si="83"/>
        <v>84.989893996447492</v>
      </c>
    </row>
    <row r="1347" spans="1:12" x14ac:dyDescent="0.3">
      <c r="A1347" s="5"/>
      <c r="B1347" s="6" t="s">
        <v>154</v>
      </c>
      <c r="C1347" s="5"/>
      <c r="D1347" s="6" t="s">
        <v>155</v>
      </c>
      <c r="E1347" s="7">
        <f>+E1348</f>
        <v>0</v>
      </c>
      <c r="F1347" s="7">
        <f>+F1348</f>
        <v>0</v>
      </c>
      <c r="G1347" s="7">
        <f>+G1348</f>
        <v>200</v>
      </c>
      <c r="H1347" s="7">
        <f>+H1348</f>
        <v>200</v>
      </c>
      <c r="I1347" s="7" t="str">
        <f t="shared" ref="I1347:I1410" si="84">IF(E1347&lt;&gt;0,G1347/E1347*100,"-")</f>
        <v>-</v>
      </c>
      <c r="J1347" s="7" t="str">
        <f t="shared" ref="J1347:J1410" si="85">IF(F1347&lt;&gt;0,G1347/F1347*100,"-")</f>
        <v>-</v>
      </c>
      <c r="K1347" s="7" t="str">
        <f t="shared" ref="K1347:K1410" si="86">IF(E1347&lt;&gt;0,H1347/E1347*100,"-")</f>
        <v>-</v>
      </c>
      <c r="L1347" s="7" t="str">
        <f t="shared" ref="L1347:L1410" si="87">IF(F1347&lt;&gt;0,H1347/F1347*100,"-")</f>
        <v>-</v>
      </c>
    </row>
    <row r="1348" spans="1:12" x14ac:dyDescent="0.3">
      <c r="A1348" s="8"/>
      <c r="B1348" s="8"/>
      <c r="C1348" s="9" t="s">
        <v>854</v>
      </c>
      <c r="D1348" s="9" t="s">
        <v>855</v>
      </c>
      <c r="E1348" s="10">
        <v>0</v>
      </c>
      <c r="F1348" s="10">
        <v>0</v>
      </c>
      <c r="G1348" s="10">
        <v>200</v>
      </c>
      <c r="H1348" s="10">
        <v>200</v>
      </c>
      <c r="I1348" s="10" t="str">
        <f t="shared" si="84"/>
        <v>-</v>
      </c>
      <c r="J1348" s="10" t="str">
        <f t="shared" si="85"/>
        <v>-</v>
      </c>
      <c r="K1348" s="10" t="str">
        <f t="shared" si="86"/>
        <v>-</v>
      </c>
      <c r="L1348" s="10" t="str">
        <f t="shared" si="87"/>
        <v>-</v>
      </c>
    </row>
    <row r="1349" spans="1:12" x14ac:dyDescent="0.3">
      <c r="A1349" s="5"/>
      <c r="B1349" s="6" t="s">
        <v>106</v>
      </c>
      <c r="C1349" s="5"/>
      <c r="D1349" s="6" t="s">
        <v>107</v>
      </c>
      <c r="E1349" s="7">
        <f>+E1350</f>
        <v>9704.65</v>
      </c>
      <c r="F1349" s="7">
        <f>+F1350</f>
        <v>13743.57</v>
      </c>
      <c r="G1349" s="7">
        <f>+G1350</f>
        <v>13861.68</v>
      </c>
      <c r="H1349" s="7">
        <f>+H1350</f>
        <v>13861.68</v>
      </c>
      <c r="I1349" s="7">
        <f t="shared" si="84"/>
        <v>142.83544486406001</v>
      </c>
      <c r="J1349" s="7">
        <f t="shared" si="85"/>
        <v>100.85938369724899</v>
      </c>
      <c r="K1349" s="7">
        <f t="shared" si="86"/>
        <v>142.83544486406001</v>
      </c>
      <c r="L1349" s="7">
        <f t="shared" si="87"/>
        <v>100.85938369724899</v>
      </c>
    </row>
    <row r="1350" spans="1:12" x14ac:dyDescent="0.3">
      <c r="A1350" s="8"/>
      <c r="B1350" s="8"/>
      <c r="C1350" s="9" t="s">
        <v>854</v>
      </c>
      <c r="D1350" s="9" t="s">
        <v>855</v>
      </c>
      <c r="E1350" s="10">
        <v>9704.65</v>
      </c>
      <c r="F1350" s="10">
        <v>13743.57</v>
      </c>
      <c r="G1350" s="10">
        <v>13861.68</v>
      </c>
      <c r="H1350" s="10">
        <v>13861.68</v>
      </c>
      <c r="I1350" s="10">
        <f t="shared" si="84"/>
        <v>142.83544486406001</v>
      </c>
      <c r="J1350" s="10">
        <f t="shared" si="85"/>
        <v>100.85938369724899</v>
      </c>
      <c r="K1350" s="10">
        <f t="shared" si="86"/>
        <v>142.83544486406001</v>
      </c>
      <c r="L1350" s="10">
        <f t="shared" si="87"/>
        <v>100.85938369724899</v>
      </c>
    </row>
    <row r="1351" spans="1:12" x14ac:dyDescent="0.3">
      <c r="A1351" s="5"/>
      <c r="B1351" s="6" t="s">
        <v>108</v>
      </c>
      <c r="C1351" s="5"/>
      <c r="D1351" s="6" t="s">
        <v>109</v>
      </c>
      <c r="E1351" s="7">
        <f>+E1352</f>
        <v>8752.0499999999993</v>
      </c>
      <c r="F1351" s="7">
        <f>+F1352</f>
        <v>12014.73</v>
      </c>
      <c r="G1351" s="7">
        <f>+G1352</f>
        <v>9240.18</v>
      </c>
      <c r="H1351" s="7">
        <f>+H1352</f>
        <v>9240.18</v>
      </c>
      <c r="I1351" s="7">
        <f t="shared" si="84"/>
        <v>105.57732188458706</v>
      </c>
      <c r="J1351" s="7">
        <f t="shared" si="85"/>
        <v>76.907096538998388</v>
      </c>
      <c r="K1351" s="7">
        <f t="shared" si="86"/>
        <v>105.57732188458706</v>
      </c>
      <c r="L1351" s="7">
        <f t="shared" si="87"/>
        <v>76.907096538998388</v>
      </c>
    </row>
    <row r="1352" spans="1:12" x14ac:dyDescent="0.3">
      <c r="A1352" s="8"/>
      <c r="B1352" s="8"/>
      <c r="C1352" s="9" t="s">
        <v>854</v>
      </c>
      <c r="D1352" s="9" t="s">
        <v>855</v>
      </c>
      <c r="E1352" s="10">
        <v>8752.0499999999993</v>
      </c>
      <c r="F1352" s="10">
        <v>12014.73</v>
      </c>
      <c r="G1352" s="10">
        <v>9240.18</v>
      </c>
      <c r="H1352" s="10">
        <v>9240.18</v>
      </c>
      <c r="I1352" s="10">
        <f t="shared" si="84"/>
        <v>105.57732188458706</v>
      </c>
      <c r="J1352" s="10">
        <f t="shared" si="85"/>
        <v>76.907096538998388</v>
      </c>
      <c r="K1352" s="10">
        <f t="shared" si="86"/>
        <v>105.57732188458706</v>
      </c>
      <c r="L1352" s="10">
        <f t="shared" si="87"/>
        <v>76.907096538998388</v>
      </c>
    </row>
    <row r="1353" spans="1:12" x14ac:dyDescent="0.3">
      <c r="A1353" s="5"/>
      <c r="B1353" s="6" t="s">
        <v>110</v>
      </c>
      <c r="C1353" s="5"/>
      <c r="D1353" s="6" t="s">
        <v>111</v>
      </c>
      <c r="E1353" s="7">
        <f>+E1354</f>
        <v>38.520000000000003</v>
      </c>
      <c r="F1353" s="7">
        <f>+F1354</f>
        <v>70.290000000000006</v>
      </c>
      <c r="G1353" s="7">
        <f>+G1354</f>
        <v>80</v>
      </c>
      <c r="H1353" s="7">
        <f>+H1354</f>
        <v>80</v>
      </c>
      <c r="I1353" s="7">
        <f t="shared" si="84"/>
        <v>207.68431983385253</v>
      </c>
      <c r="J1353" s="7">
        <f t="shared" si="85"/>
        <v>113.81419832124055</v>
      </c>
      <c r="K1353" s="7">
        <f t="shared" si="86"/>
        <v>207.68431983385253</v>
      </c>
      <c r="L1353" s="7">
        <f t="shared" si="87"/>
        <v>113.81419832124055</v>
      </c>
    </row>
    <row r="1354" spans="1:12" x14ac:dyDescent="0.3">
      <c r="A1354" s="8"/>
      <c r="B1354" s="8"/>
      <c r="C1354" s="9" t="s">
        <v>854</v>
      </c>
      <c r="D1354" s="9" t="s">
        <v>855</v>
      </c>
      <c r="E1354" s="10">
        <v>38.520000000000003</v>
      </c>
      <c r="F1354" s="10">
        <v>70.290000000000006</v>
      </c>
      <c r="G1354" s="10">
        <v>80</v>
      </c>
      <c r="H1354" s="10">
        <v>80</v>
      </c>
      <c r="I1354" s="10">
        <f t="shared" si="84"/>
        <v>207.68431983385253</v>
      </c>
      <c r="J1354" s="10">
        <f t="shared" si="85"/>
        <v>113.81419832124055</v>
      </c>
      <c r="K1354" s="10">
        <f t="shared" si="86"/>
        <v>207.68431983385253</v>
      </c>
      <c r="L1354" s="10">
        <f t="shared" si="87"/>
        <v>113.81419832124055</v>
      </c>
    </row>
    <row r="1355" spans="1:12" x14ac:dyDescent="0.3">
      <c r="A1355" s="5"/>
      <c r="B1355" s="6" t="s">
        <v>112</v>
      </c>
      <c r="C1355" s="5"/>
      <c r="D1355" s="6" t="s">
        <v>113</v>
      </c>
      <c r="E1355" s="7">
        <f>+E1356</f>
        <v>123.47</v>
      </c>
      <c r="F1355" s="7">
        <f>+F1356</f>
        <v>169.44</v>
      </c>
      <c r="G1355" s="7">
        <f>+G1356</f>
        <v>183</v>
      </c>
      <c r="H1355" s="7">
        <f>+H1356</f>
        <v>183</v>
      </c>
      <c r="I1355" s="7">
        <f t="shared" si="84"/>
        <v>148.21414108690368</v>
      </c>
      <c r="J1355" s="7">
        <f t="shared" si="85"/>
        <v>108.00283286118982</v>
      </c>
      <c r="K1355" s="7">
        <f t="shared" si="86"/>
        <v>148.21414108690368</v>
      </c>
      <c r="L1355" s="7">
        <f t="shared" si="87"/>
        <v>108.00283286118982</v>
      </c>
    </row>
    <row r="1356" spans="1:12" x14ac:dyDescent="0.3">
      <c r="A1356" s="8"/>
      <c r="B1356" s="8"/>
      <c r="C1356" s="9" t="s">
        <v>854</v>
      </c>
      <c r="D1356" s="9" t="s">
        <v>855</v>
      </c>
      <c r="E1356" s="10">
        <v>123.47</v>
      </c>
      <c r="F1356" s="10">
        <v>169.44</v>
      </c>
      <c r="G1356" s="10">
        <v>183</v>
      </c>
      <c r="H1356" s="10">
        <v>183</v>
      </c>
      <c r="I1356" s="10">
        <f t="shared" si="84"/>
        <v>148.21414108690368</v>
      </c>
      <c r="J1356" s="10">
        <f t="shared" si="85"/>
        <v>108.00283286118982</v>
      </c>
      <c r="K1356" s="10">
        <f t="shared" si="86"/>
        <v>148.21414108690368</v>
      </c>
      <c r="L1356" s="10">
        <f t="shared" si="87"/>
        <v>108.00283286118982</v>
      </c>
    </row>
    <row r="1357" spans="1:12" x14ac:dyDescent="0.3">
      <c r="A1357" s="5"/>
      <c r="B1357" s="6" t="s">
        <v>114</v>
      </c>
      <c r="C1357" s="5"/>
      <c r="D1357" s="6" t="s">
        <v>115</v>
      </c>
      <c r="E1357" s="7">
        <f>+E1358</f>
        <v>1421.61</v>
      </c>
      <c r="F1357" s="7">
        <f>+F1358</f>
        <v>1840.2</v>
      </c>
      <c r="G1357" s="7">
        <f>+G1358</f>
        <v>1841</v>
      </c>
      <c r="H1357" s="7">
        <f>+H1358</f>
        <v>1841</v>
      </c>
      <c r="I1357" s="7">
        <f t="shared" si="84"/>
        <v>129.50105865884456</v>
      </c>
      <c r="J1357" s="7">
        <f t="shared" si="85"/>
        <v>100.04347353548526</v>
      </c>
      <c r="K1357" s="7">
        <f t="shared" si="86"/>
        <v>129.50105865884456</v>
      </c>
      <c r="L1357" s="7">
        <f t="shared" si="87"/>
        <v>100.04347353548526</v>
      </c>
    </row>
    <row r="1358" spans="1:12" x14ac:dyDescent="0.3">
      <c r="A1358" s="8"/>
      <c r="B1358" s="8"/>
      <c r="C1358" s="9" t="s">
        <v>854</v>
      </c>
      <c r="D1358" s="9" t="s">
        <v>855</v>
      </c>
      <c r="E1358" s="10">
        <v>1421.61</v>
      </c>
      <c r="F1358" s="10">
        <v>1840.2</v>
      </c>
      <c r="G1358" s="10">
        <v>1841</v>
      </c>
      <c r="H1358" s="10">
        <v>1841</v>
      </c>
      <c r="I1358" s="10">
        <f t="shared" si="84"/>
        <v>129.50105865884456</v>
      </c>
      <c r="J1358" s="10">
        <f t="shared" si="85"/>
        <v>100.04347353548526</v>
      </c>
      <c r="K1358" s="10">
        <f t="shared" si="86"/>
        <v>129.50105865884456</v>
      </c>
      <c r="L1358" s="10">
        <f t="shared" si="87"/>
        <v>100.04347353548526</v>
      </c>
    </row>
    <row r="1359" spans="1:12" x14ac:dyDescent="0.3">
      <c r="A1359" s="5"/>
      <c r="B1359" s="6" t="s">
        <v>10</v>
      </c>
      <c r="C1359" s="5"/>
      <c r="D1359" s="6" t="s">
        <v>11</v>
      </c>
      <c r="E1359" s="7">
        <f>+E1360</f>
        <v>1885.46</v>
      </c>
      <c r="F1359" s="7">
        <f>+F1360</f>
        <v>3260.48</v>
      </c>
      <c r="G1359" s="7">
        <f>+G1360</f>
        <v>6194.32</v>
      </c>
      <c r="H1359" s="7">
        <f>+H1360</f>
        <v>6194.32</v>
      </c>
      <c r="I1359" s="7">
        <f t="shared" si="84"/>
        <v>328.53096857000412</v>
      </c>
      <c r="J1359" s="7">
        <f t="shared" si="85"/>
        <v>189.98184316419668</v>
      </c>
      <c r="K1359" s="7">
        <f t="shared" si="86"/>
        <v>328.53096857000412</v>
      </c>
      <c r="L1359" s="7">
        <f t="shared" si="87"/>
        <v>189.98184316419668</v>
      </c>
    </row>
    <row r="1360" spans="1:12" x14ac:dyDescent="0.3">
      <c r="A1360" s="8"/>
      <c r="B1360" s="8"/>
      <c r="C1360" s="9" t="s">
        <v>856</v>
      </c>
      <c r="D1360" s="9" t="s">
        <v>857</v>
      </c>
      <c r="E1360" s="10">
        <v>1885.46</v>
      </c>
      <c r="F1360" s="10">
        <v>3260.48</v>
      </c>
      <c r="G1360" s="10">
        <v>6194.32</v>
      </c>
      <c r="H1360" s="10">
        <v>6194.32</v>
      </c>
      <c r="I1360" s="10">
        <f t="shared" si="84"/>
        <v>328.53096857000412</v>
      </c>
      <c r="J1360" s="10">
        <f t="shared" si="85"/>
        <v>189.98184316419668</v>
      </c>
      <c r="K1360" s="10">
        <f t="shared" si="86"/>
        <v>328.53096857000412</v>
      </c>
      <c r="L1360" s="10">
        <f t="shared" si="87"/>
        <v>189.98184316419668</v>
      </c>
    </row>
    <row r="1361" spans="1:12" x14ac:dyDescent="0.3">
      <c r="A1361" s="5"/>
      <c r="B1361" s="6" t="s">
        <v>41</v>
      </c>
      <c r="C1361" s="5"/>
      <c r="D1361" s="6" t="s">
        <v>42</v>
      </c>
      <c r="E1361" s="7">
        <f>+E1362</f>
        <v>1630.45</v>
      </c>
      <c r="F1361" s="7">
        <f>+F1362</f>
        <v>110</v>
      </c>
      <c r="G1361" s="7">
        <f>+G1362</f>
        <v>110</v>
      </c>
      <c r="H1361" s="7">
        <f>+H1362</f>
        <v>110</v>
      </c>
      <c r="I1361" s="7">
        <f t="shared" si="84"/>
        <v>6.7466036983654813</v>
      </c>
      <c r="J1361" s="7">
        <f t="shared" si="85"/>
        <v>100</v>
      </c>
      <c r="K1361" s="7">
        <f t="shared" si="86"/>
        <v>6.7466036983654813</v>
      </c>
      <c r="L1361" s="7">
        <f t="shared" si="87"/>
        <v>100</v>
      </c>
    </row>
    <row r="1362" spans="1:12" x14ac:dyDescent="0.3">
      <c r="A1362" s="8"/>
      <c r="B1362" s="8"/>
      <c r="C1362" s="9" t="s">
        <v>856</v>
      </c>
      <c r="D1362" s="9" t="s">
        <v>857</v>
      </c>
      <c r="E1362" s="10">
        <v>1630.45</v>
      </c>
      <c r="F1362" s="10">
        <v>110</v>
      </c>
      <c r="G1362" s="10">
        <v>110</v>
      </c>
      <c r="H1362" s="10">
        <v>110</v>
      </c>
      <c r="I1362" s="10">
        <f t="shared" si="84"/>
        <v>6.7466036983654813</v>
      </c>
      <c r="J1362" s="10">
        <f t="shared" si="85"/>
        <v>100</v>
      </c>
      <c r="K1362" s="10">
        <f t="shared" si="86"/>
        <v>6.7466036983654813</v>
      </c>
      <c r="L1362" s="10">
        <f t="shared" si="87"/>
        <v>100</v>
      </c>
    </row>
    <row r="1363" spans="1:12" x14ac:dyDescent="0.3">
      <c r="A1363" s="5"/>
      <c r="B1363" s="6" t="s">
        <v>45</v>
      </c>
      <c r="C1363" s="5"/>
      <c r="D1363" s="6" t="s">
        <v>46</v>
      </c>
      <c r="E1363" s="7">
        <f>+E1364</f>
        <v>1081.3499999999999</v>
      </c>
      <c r="F1363" s="7">
        <f>+F1364</f>
        <v>1253.07</v>
      </c>
      <c r="G1363" s="7">
        <f>+G1364</f>
        <v>3243</v>
      </c>
      <c r="H1363" s="7">
        <f>+H1364</f>
        <v>3243</v>
      </c>
      <c r="I1363" s="7">
        <f t="shared" si="84"/>
        <v>299.90289915383551</v>
      </c>
      <c r="J1363" s="7">
        <f t="shared" si="85"/>
        <v>258.8043764514353</v>
      </c>
      <c r="K1363" s="7">
        <f t="shared" si="86"/>
        <v>299.90289915383551</v>
      </c>
      <c r="L1363" s="7">
        <f t="shared" si="87"/>
        <v>258.8043764514353</v>
      </c>
    </row>
    <row r="1364" spans="1:12" x14ac:dyDescent="0.3">
      <c r="A1364" s="8"/>
      <c r="B1364" s="8"/>
      <c r="C1364" s="9" t="s">
        <v>856</v>
      </c>
      <c r="D1364" s="9" t="s">
        <v>857</v>
      </c>
      <c r="E1364" s="10">
        <v>1081.3499999999999</v>
      </c>
      <c r="F1364" s="10">
        <v>1253.07</v>
      </c>
      <c r="G1364" s="10">
        <v>3243</v>
      </c>
      <c r="H1364" s="10">
        <v>3243</v>
      </c>
      <c r="I1364" s="10">
        <f t="shared" si="84"/>
        <v>299.90289915383551</v>
      </c>
      <c r="J1364" s="10">
        <f t="shared" si="85"/>
        <v>258.8043764514353</v>
      </c>
      <c r="K1364" s="10">
        <f t="shared" si="86"/>
        <v>299.90289915383551</v>
      </c>
      <c r="L1364" s="10">
        <f t="shared" si="87"/>
        <v>258.8043764514353</v>
      </c>
    </row>
    <row r="1365" spans="1:12" x14ac:dyDescent="0.3">
      <c r="A1365" s="5"/>
      <c r="B1365" s="6" t="s">
        <v>49</v>
      </c>
      <c r="C1365" s="5"/>
      <c r="D1365" s="6" t="s">
        <v>50</v>
      </c>
      <c r="E1365" s="7">
        <f>+E1366</f>
        <v>879.49</v>
      </c>
      <c r="F1365" s="7">
        <f>+F1366</f>
        <v>1278.08</v>
      </c>
      <c r="G1365" s="7">
        <f>+G1366</f>
        <v>1968.95</v>
      </c>
      <c r="H1365" s="7">
        <f>+H1366</f>
        <v>1968.95</v>
      </c>
      <c r="I1365" s="7">
        <f t="shared" si="84"/>
        <v>223.87406337763932</v>
      </c>
      <c r="J1365" s="7">
        <f t="shared" si="85"/>
        <v>154.05530170255383</v>
      </c>
      <c r="K1365" s="7">
        <f t="shared" si="86"/>
        <v>223.87406337763932</v>
      </c>
      <c r="L1365" s="7">
        <f t="shared" si="87"/>
        <v>154.05530170255383</v>
      </c>
    </row>
    <row r="1366" spans="1:12" x14ac:dyDescent="0.3">
      <c r="A1366" s="8"/>
      <c r="B1366" s="8"/>
      <c r="C1366" s="9" t="s">
        <v>856</v>
      </c>
      <c r="D1366" s="9" t="s">
        <v>857</v>
      </c>
      <c r="E1366" s="10">
        <v>879.49</v>
      </c>
      <c r="F1366" s="10">
        <v>1278.08</v>
      </c>
      <c r="G1366" s="10">
        <v>1968.95</v>
      </c>
      <c r="H1366" s="10">
        <v>1968.95</v>
      </c>
      <c r="I1366" s="10">
        <f t="shared" si="84"/>
        <v>223.87406337763932</v>
      </c>
      <c r="J1366" s="10">
        <f t="shared" si="85"/>
        <v>154.05530170255383</v>
      </c>
      <c r="K1366" s="10">
        <f t="shared" si="86"/>
        <v>223.87406337763932</v>
      </c>
      <c r="L1366" s="10">
        <f t="shared" si="87"/>
        <v>154.05530170255383</v>
      </c>
    </row>
    <row r="1367" spans="1:12" x14ac:dyDescent="0.3">
      <c r="A1367" s="5"/>
      <c r="B1367" s="6" t="s">
        <v>51</v>
      </c>
      <c r="C1367" s="5"/>
      <c r="D1367" s="6" t="s">
        <v>52</v>
      </c>
      <c r="E1367" s="7">
        <f>+E1368</f>
        <v>549.19000000000005</v>
      </c>
      <c r="F1367" s="7">
        <f>+F1368</f>
        <v>706.53</v>
      </c>
      <c r="G1367" s="7">
        <f>+G1368</f>
        <v>1466.75</v>
      </c>
      <c r="H1367" s="7">
        <f>+H1368</f>
        <v>1466.75</v>
      </c>
      <c r="I1367" s="7">
        <f t="shared" si="84"/>
        <v>267.07514703472384</v>
      </c>
      <c r="J1367" s="7">
        <f t="shared" si="85"/>
        <v>207.59911114885426</v>
      </c>
      <c r="K1367" s="7">
        <f t="shared" si="86"/>
        <v>267.07514703472384</v>
      </c>
      <c r="L1367" s="7">
        <f t="shared" si="87"/>
        <v>207.59911114885426</v>
      </c>
    </row>
    <row r="1368" spans="1:12" x14ac:dyDescent="0.3">
      <c r="A1368" s="8"/>
      <c r="B1368" s="8"/>
      <c r="C1368" s="9" t="s">
        <v>856</v>
      </c>
      <c r="D1368" s="9" t="s">
        <v>857</v>
      </c>
      <c r="E1368" s="10">
        <v>549.19000000000005</v>
      </c>
      <c r="F1368" s="10">
        <v>706.53</v>
      </c>
      <c r="G1368" s="10">
        <v>1466.75</v>
      </c>
      <c r="H1368" s="10">
        <v>1466.75</v>
      </c>
      <c r="I1368" s="10">
        <f t="shared" si="84"/>
        <v>267.07514703472384</v>
      </c>
      <c r="J1368" s="10">
        <f t="shared" si="85"/>
        <v>207.59911114885426</v>
      </c>
      <c r="K1368" s="10">
        <f t="shared" si="86"/>
        <v>267.07514703472384</v>
      </c>
      <c r="L1368" s="10">
        <f t="shared" si="87"/>
        <v>207.59911114885426</v>
      </c>
    </row>
    <row r="1369" spans="1:12" x14ac:dyDescent="0.3">
      <c r="A1369" s="5"/>
      <c r="B1369" s="6" t="s">
        <v>53</v>
      </c>
      <c r="C1369" s="5"/>
      <c r="D1369" s="6" t="s">
        <v>54</v>
      </c>
      <c r="E1369" s="7">
        <f>+E1370</f>
        <v>21.77</v>
      </c>
      <c r="F1369" s="7">
        <f>+F1370</f>
        <v>433.25</v>
      </c>
      <c r="G1369" s="7">
        <f>+G1370</f>
        <v>1490.82</v>
      </c>
      <c r="H1369" s="7">
        <f>+H1370</f>
        <v>1490.82</v>
      </c>
      <c r="I1369" s="7">
        <f t="shared" si="84"/>
        <v>6848.047772163528</v>
      </c>
      <c r="J1369" s="7">
        <f t="shared" si="85"/>
        <v>344.10155799192148</v>
      </c>
      <c r="K1369" s="7">
        <f t="shared" si="86"/>
        <v>6848.047772163528</v>
      </c>
      <c r="L1369" s="7">
        <f t="shared" si="87"/>
        <v>344.10155799192148</v>
      </c>
    </row>
    <row r="1370" spans="1:12" x14ac:dyDescent="0.3">
      <c r="A1370" s="8"/>
      <c r="B1370" s="8"/>
      <c r="C1370" s="9" t="s">
        <v>856</v>
      </c>
      <c r="D1370" s="9" t="s">
        <v>857</v>
      </c>
      <c r="E1370" s="10">
        <v>21.77</v>
      </c>
      <c r="F1370" s="10">
        <v>433.25</v>
      </c>
      <c r="G1370" s="10">
        <v>1490.82</v>
      </c>
      <c r="H1370" s="10">
        <v>1490.82</v>
      </c>
      <c r="I1370" s="10">
        <f t="shared" si="84"/>
        <v>6848.047772163528</v>
      </c>
      <c r="J1370" s="10">
        <f t="shared" si="85"/>
        <v>344.10155799192148</v>
      </c>
      <c r="K1370" s="10">
        <f t="shared" si="86"/>
        <v>6848.047772163528</v>
      </c>
      <c r="L1370" s="10">
        <f t="shared" si="87"/>
        <v>344.10155799192148</v>
      </c>
    </row>
    <row r="1371" spans="1:12" x14ac:dyDescent="0.3">
      <c r="A1371" s="5"/>
      <c r="B1371" s="6" t="s">
        <v>55</v>
      </c>
      <c r="C1371" s="5"/>
      <c r="D1371" s="6" t="s">
        <v>56</v>
      </c>
      <c r="E1371" s="7">
        <f>+E1372</f>
        <v>1232</v>
      </c>
      <c r="F1371" s="7">
        <f>+F1372</f>
        <v>3827.6</v>
      </c>
      <c r="G1371" s="7">
        <f>+G1372</f>
        <v>8526.16</v>
      </c>
      <c r="H1371" s="7">
        <f>+H1372</f>
        <v>8526.16</v>
      </c>
      <c r="I1371" s="7">
        <f t="shared" si="84"/>
        <v>692.05844155844159</v>
      </c>
      <c r="J1371" s="7">
        <f t="shared" si="85"/>
        <v>222.75472881178806</v>
      </c>
      <c r="K1371" s="7">
        <f t="shared" si="86"/>
        <v>692.05844155844159</v>
      </c>
      <c r="L1371" s="7">
        <f t="shared" si="87"/>
        <v>222.75472881178806</v>
      </c>
    </row>
    <row r="1372" spans="1:12" x14ac:dyDescent="0.3">
      <c r="A1372" s="8"/>
      <c r="B1372" s="8"/>
      <c r="C1372" s="9" t="s">
        <v>856</v>
      </c>
      <c r="D1372" s="9" t="s">
        <v>857</v>
      </c>
      <c r="E1372" s="10">
        <v>1232</v>
      </c>
      <c r="F1372" s="10">
        <v>3827.6</v>
      </c>
      <c r="G1372" s="10">
        <v>8526.16</v>
      </c>
      <c r="H1372" s="10">
        <v>8526.16</v>
      </c>
      <c r="I1372" s="10">
        <f t="shared" si="84"/>
        <v>692.05844155844159</v>
      </c>
      <c r="J1372" s="10">
        <f t="shared" si="85"/>
        <v>222.75472881178806</v>
      </c>
      <c r="K1372" s="10">
        <f t="shared" si="86"/>
        <v>692.05844155844159</v>
      </c>
      <c r="L1372" s="10">
        <f t="shared" si="87"/>
        <v>222.75472881178806</v>
      </c>
    </row>
    <row r="1373" spans="1:12" x14ac:dyDescent="0.3">
      <c r="A1373" s="5"/>
      <c r="B1373" s="6" t="s">
        <v>89</v>
      </c>
      <c r="C1373" s="5"/>
      <c r="D1373" s="6" t="s">
        <v>90</v>
      </c>
      <c r="E1373" s="7">
        <f>+E1374</f>
        <v>1903.2</v>
      </c>
      <c r="F1373" s="7">
        <f>+F1374</f>
        <v>5000</v>
      </c>
      <c r="G1373" s="7">
        <f>+G1374</f>
        <v>10000</v>
      </c>
      <c r="H1373" s="7">
        <f>+H1374</f>
        <v>10000</v>
      </c>
      <c r="I1373" s="7">
        <f t="shared" si="84"/>
        <v>525.43085329970575</v>
      </c>
      <c r="J1373" s="7">
        <f t="shared" si="85"/>
        <v>200</v>
      </c>
      <c r="K1373" s="7">
        <f t="shared" si="86"/>
        <v>525.43085329970575</v>
      </c>
      <c r="L1373" s="7">
        <f t="shared" si="87"/>
        <v>200</v>
      </c>
    </row>
    <row r="1374" spans="1:12" x14ac:dyDescent="0.3">
      <c r="A1374" s="8"/>
      <c r="B1374" s="8"/>
      <c r="C1374" s="9" t="s">
        <v>858</v>
      </c>
      <c r="D1374" s="9" t="s">
        <v>859</v>
      </c>
      <c r="E1374" s="10">
        <v>1903.2</v>
      </c>
      <c r="F1374" s="10">
        <v>5000</v>
      </c>
      <c r="G1374" s="10">
        <v>10000</v>
      </c>
      <c r="H1374" s="10">
        <v>10000</v>
      </c>
      <c r="I1374" s="10">
        <f t="shared" si="84"/>
        <v>525.43085329970575</v>
      </c>
      <c r="J1374" s="10">
        <f t="shared" si="85"/>
        <v>200</v>
      </c>
      <c r="K1374" s="10">
        <f t="shared" si="86"/>
        <v>525.43085329970575</v>
      </c>
      <c r="L1374" s="10">
        <f t="shared" si="87"/>
        <v>200</v>
      </c>
    </row>
    <row r="1375" spans="1:12" x14ac:dyDescent="0.3">
      <c r="A1375" s="5"/>
      <c r="B1375" s="6" t="s">
        <v>91</v>
      </c>
      <c r="C1375" s="5"/>
      <c r="D1375" s="6" t="s">
        <v>92</v>
      </c>
      <c r="E1375" s="7">
        <f>+E1376</f>
        <v>3620.11</v>
      </c>
      <c r="F1375" s="7">
        <f>+F1376</f>
        <v>0</v>
      </c>
      <c r="G1375" s="7">
        <f>+G1376</f>
        <v>0</v>
      </c>
      <c r="H1375" s="7">
        <f>+H1376</f>
        <v>0</v>
      </c>
      <c r="I1375" s="7">
        <f t="shared" si="84"/>
        <v>0</v>
      </c>
      <c r="J1375" s="7" t="str">
        <f t="shared" si="85"/>
        <v>-</v>
      </c>
      <c r="K1375" s="7">
        <f t="shared" si="86"/>
        <v>0</v>
      </c>
      <c r="L1375" s="7" t="str">
        <f t="shared" si="87"/>
        <v>-</v>
      </c>
    </row>
    <row r="1376" spans="1:12" x14ac:dyDescent="0.3">
      <c r="A1376" s="8"/>
      <c r="B1376" s="8"/>
      <c r="C1376" s="9" t="s">
        <v>858</v>
      </c>
      <c r="D1376" s="9" t="s">
        <v>859</v>
      </c>
      <c r="E1376" s="10">
        <v>3620.11</v>
      </c>
      <c r="F1376" s="10">
        <v>0</v>
      </c>
      <c r="G1376" s="10">
        <v>0</v>
      </c>
      <c r="H1376" s="10">
        <v>0</v>
      </c>
      <c r="I1376" s="10">
        <f t="shared" si="84"/>
        <v>0</v>
      </c>
      <c r="J1376" s="10" t="str">
        <f t="shared" si="85"/>
        <v>-</v>
      </c>
      <c r="K1376" s="10">
        <f t="shared" si="86"/>
        <v>0</v>
      </c>
      <c r="L1376" s="10" t="str">
        <f t="shared" si="87"/>
        <v>-</v>
      </c>
    </row>
    <row r="1377" spans="1:12" x14ac:dyDescent="0.3">
      <c r="A1377" s="2" t="s">
        <v>860</v>
      </c>
      <c r="B1377" s="3"/>
      <c r="C1377" s="3"/>
      <c r="D1377" s="2" t="s">
        <v>861</v>
      </c>
      <c r="E1377" s="4">
        <f>+E1378+E1380+E1382+E1384+E1386+E1388+E1390+E1392+E1394+E1396+E1398+E1400+E1404+E1407+E1410+E1412+E1416+E1419+E1421+E1425+E1431+E1434+E1436+E1440+E1442+E1444+E1446+E1448</f>
        <v>5073925.6399999997</v>
      </c>
      <c r="F1377" s="4">
        <f>+F1378+F1380+F1382+F1384+F1386+F1388+F1390+F1392+F1394+F1396+F1398+F1400+F1404+F1407+F1410+F1412+F1416+F1419+F1421+F1425+F1431+F1434+F1436+F1440+F1442+F1444+F1446+F1448</f>
        <v>5097718.67</v>
      </c>
      <c r="G1377" s="4">
        <f>+G1378+G1380+G1382+G1384+G1386+G1388+G1390+G1392+G1394+G1396+G1398+G1400+G1404+G1407+G1410+G1412+G1416+G1419+G1421+G1425+G1431+G1434+G1436+G1440+G1442+G1444+G1446+G1448</f>
        <v>6984977.8700000001</v>
      </c>
      <c r="H1377" s="4">
        <f>+H1378+H1380+H1382+H1384+H1386+H1388+H1390+H1392+H1394+H1396+H1398+H1400+H1404+H1407+H1410+H1412+H1416+H1419+H1421+H1425+H1431+H1434+H1436+H1440+H1442+H1444+H1446+H1448</f>
        <v>7137601.7000000002</v>
      </c>
      <c r="I1377" s="4">
        <f t="shared" si="84"/>
        <v>137.66417495231562</v>
      </c>
      <c r="J1377" s="4">
        <f t="shared" si="85"/>
        <v>137.02164285970687</v>
      </c>
      <c r="K1377" s="4">
        <f t="shared" si="86"/>
        <v>140.67217784452987</v>
      </c>
      <c r="L1377" s="4">
        <f t="shared" si="87"/>
        <v>140.01560623587727</v>
      </c>
    </row>
    <row r="1378" spans="1:12" x14ac:dyDescent="0.3">
      <c r="A1378" s="5"/>
      <c r="B1378" s="6" t="s">
        <v>98</v>
      </c>
      <c r="C1378" s="5"/>
      <c r="D1378" s="6" t="s">
        <v>99</v>
      </c>
      <c r="E1378" s="7">
        <f>+E1379</f>
        <v>69675.91</v>
      </c>
      <c r="F1378" s="7">
        <f>+F1379</f>
        <v>89622.75</v>
      </c>
      <c r="G1378" s="7">
        <f>+G1379</f>
        <v>117942</v>
      </c>
      <c r="H1378" s="7">
        <f>+H1379</f>
        <v>117942</v>
      </c>
      <c r="I1378" s="7">
        <f t="shared" si="84"/>
        <v>169.27227789346418</v>
      </c>
      <c r="J1378" s="7">
        <f t="shared" si="85"/>
        <v>131.5982828020787</v>
      </c>
      <c r="K1378" s="7">
        <f t="shared" si="86"/>
        <v>169.27227789346418</v>
      </c>
      <c r="L1378" s="7">
        <f t="shared" si="87"/>
        <v>131.5982828020787</v>
      </c>
    </row>
    <row r="1379" spans="1:12" x14ac:dyDescent="0.3">
      <c r="A1379" s="8"/>
      <c r="B1379" s="8"/>
      <c r="C1379" s="9" t="s">
        <v>862</v>
      </c>
      <c r="D1379" s="9" t="s">
        <v>863</v>
      </c>
      <c r="E1379" s="10">
        <v>69675.91</v>
      </c>
      <c r="F1379" s="10">
        <v>89622.75</v>
      </c>
      <c r="G1379" s="10">
        <v>117942</v>
      </c>
      <c r="H1379" s="10">
        <v>117942</v>
      </c>
      <c r="I1379" s="10">
        <f t="shared" si="84"/>
        <v>169.27227789346418</v>
      </c>
      <c r="J1379" s="10">
        <f t="shared" si="85"/>
        <v>131.5982828020787</v>
      </c>
      <c r="K1379" s="10">
        <f t="shared" si="86"/>
        <v>169.27227789346418</v>
      </c>
      <c r="L1379" s="10">
        <f t="shared" si="87"/>
        <v>131.5982828020787</v>
      </c>
    </row>
    <row r="1380" spans="1:12" x14ac:dyDescent="0.3">
      <c r="A1380" s="5"/>
      <c r="B1380" s="6" t="s">
        <v>102</v>
      </c>
      <c r="C1380" s="5"/>
      <c r="D1380" s="6" t="s">
        <v>103</v>
      </c>
      <c r="E1380" s="7">
        <f>+E1381</f>
        <v>3610.08</v>
      </c>
      <c r="F1380" s="7">
        <f>+F1381</f>
        <v>5015.6000000000004</v>
      </c>
      <c r="G1380" s="7">
        <f>+G1381</f>
        <v>5015.6000000000004</v>
      </c>
      <c r="H1380" s="7">
        <f>+H1381</f>
        <v>5015.6000000000004</v>
      </c>
      <c r="I1380" s="7">
        <f t="shared" si="84"/>
        <v>138.93320923636043</v>
      </c>
      <c r="J1380" s="7">
        <f t="shared" si="85"/>
        <v>100</v>
      </c>
      <c r="K1380" s="7">
        <f t="shared" si="86"/>
        <v>138.93320923636043</v>
      </c>
      <c r="L1380" s="7">
        <f t="shared" si="87"/>
        <v>100</v>
      </c>
    </row>
    <row r="1381" spans="1:12" x14ac:dyDescent="0.3">
      <c r="A1381" s="8"/>
      <c r="B1381" s="8"/>
      <c r="C1381" s="9" t="s">
        <v>862</v>
      </c>
      <c r="D1381" s="9" t="s">
        <v>863</v>
      </c>
      <c r="E1381" s="10">
        <v>3610.08</v>
      </c>
      <c r="F1381" s="10">
        <v>5015.6000000000004</v>
      </c>
      <c r="G1381" s="10">
        <v>5015.6000000000004</v>
      </c>
      <c r="H1381" s="10">
        <v>5015.6000000000004</v>
      </c>
      <c r="I1381" s="10">
        <f t="shared" si="84"/>
        <v>138.93320923636043</v>
      </c>
      <c r="J1381" s="10">
        <f t="shared" si="85"/>
        <v>100</v>
      </c>
      <c r="K1381" s="10">
        <f t="shared" si="86"/>
        <v>138.93320923636043</v>
      </c>
      <c r="L1381" s="10">
        <f t="shared" si="87"/>
        <v>100</v>
      </c>
    </row>
    <row r="1382" spans="1:12" x14ac:dyDescent="0.3">
      <c r="A1382" s="5"/>
      <c r="B1382" s="6" t="s">
        <v>104</v>
      </c>
      <c r="C1382" s="5"/>
      <c r="D1382" s="6" t="s">
        <v>105</v>
      </c>
      <c r="E1382" s="7">
        <f>+E1383</f>
        <v>6681.99</v>
      </c>
      <c r="F1382" s="7">
        <f>+F1383</f>
        <v>8060.29</v>
      </c>
      <c r="G1382" s="7">
        <f>+G1383</f>
        <v>9984.4</v>
      </c>
      <c r="H1382" s="7">
        <f>+H1383</f>
        <v>9984.4</v>
      </c>
      <c r="I1382" s="7">
        <f t="shared" si="84"/>
        <v>149.42255226362207</v>
      </c>
      <c r="J1382" s="7">
        <f t="shared" si="85"/>
        <v>123.87147360702902</v>
      </c>
      <c r="K1382" s="7">
        <f t="shared" si="86"/>
        <v>149.42255226362207</v>
      </c>
      <c r="L1382" s="7">
        <f t="shared" si="87"/>
        <v>123.87147360702902</v>
      </c>
    </row>
    <row r="1383" spans="1:12" x14ac:dyDescent="0.3">
      <c r="A1383" s="8"/>
      <c r="B1383" s="8"/>
      <c r="C1383" s="9" t="s">
        <v>862</v>
      </c>
      <c r="D1383" s="9" t="s">
        <v>863</v>
      </c>
      <c r="E1383" s="10">
        <v>6681.99</v>
      </c>
      <c r="F1383" s="10">
        <v>8060.29</v>
      </c>
      <c r="G1383" s="10">
        <v>9984.4</v>
      </c>
      <c r="H1383" s="10">
        <v>9984.4</v>
      </c>
      <c r="I1383" s="10">
        <f t="shared" si="84"/>
        <v>149.42255226362207</v>
      </c>
      <c r="J1383" s="10">
        <f t="shared" si="85"/>
        <v>123.87147360702902</v>
      </c>
      <c r="K1383" s="10">
        <f t="shared" si="86"/>
        <v>149.42255226362207</v>
      </c>
      <c r="L1383" s="10">
        <f t="shared" si="87"/>
        <v>123.87147360702902</v>
      </c>
    </row>
    <row r="1384" spans="1:12" x14ac:dyDescent="0.3">
      <c r="A1384" s="5"/>
      <c r="B1384" s="6" t="s">
        <v>150</v>
      </c>
      <c r="C1384" s="5"/>
      <c r="D1384" s="6" t="s">
        <v>151</v>
      </c>
      <c r="E1384" s="7">
        <f>+E1385</f>
        <v>5263.18</v>
      </c>
      <c r="F1384" s="7">
        <f>+F1385</f>
        <v>4668.37</v>
      </c>
      <c r="G1384" s="7">
        <f>+G1385</f>
        <v>5884</v>
      </c>
      <c r="H1384" s="7">
        <f>+H1385</f>
        <v>5884</v>
      </c>
      <c r="I1384" s="7">
        <f t="shared" si="84"/>
        <v>111.79553045877206</v>
      </c>
      <c r="J1384" s="7">
        <f t="shared" si="85"/>
        <v>126.03970979164035</v>
      </c>
      <c r="K1384" s="7">
        <f t="shared" si="86"/>
        <v>111.79553045877206</v>
      </c>
      <c r="L1384" s="7">
        <f t="shared" si="87"/>
        <v>126.03970979164035</v>
      </c>
    </row>
    <row r="1385" spans="1:12" x14ac:dyDescent="0.3">
      <c r="A1385" s="8"/>
      <c r="B1385" s="8"/>
      <c r="C1385" s="9" t="s">
        <v>862</v>
      </c>
      <c r="D1385" s="9" t="s">
        <v>863</v>
      </c>
      <c r="E1385" s="10">
        <v>5263.18</v>
      </c>
      <c r="F1385" s="10">
        <v>4668.37</v>
      </c>
      <c r="G1385" s="10">
        <v>5884</v>
      </c>
      <c r="H1385" s="10">
        <v>5884</v>
      </c>
      <c r="I1385" s="10">
        <f t="shared" si="84"/>
        <v>111.79553045877206</v>
      </c>
      <c r="J1385" s="10">
        <f t="shared" si="85"/>
        <v>126.03970979164035</v>
      </c>
      <c r="K1385" s="10">
        <f t="shared" si="86"/>
        <v>111.79553045877206</v>
      </c>
      <c r="L1385" s="10">
        <f t="shared" si="87"/>
        <v>126.03970979164035</v>
      </c>
    </row>
    <row r="1386" spans="1:12" x14ac:dyDescent="0.3">
      <c r="A1386" s="5"/>
      <c r="B1386" s="6" t="s">
        <v>152</v>
      </c>
      <c r="C1386" s="5"/>
      <c r="D1386" s="6" t="s">
        <v>153</v>
      </c>
      <c r="E1386" s="7">
        <f>+E1387</f>
        <v>0</v>
      </c>
      <c r="F1386" s="7">
        <f>+F1387</f>
        <v>1178.7</v>
      </c>
      <c r="G1386" s="7">
        <f>+G1387</f>
        <v>500</v>
      </c>
      <c r="H1386" s="7">
        <f>+H1387</f>
        <v>500</v>
      </c>
      <c r="I1386" s="7" t="str">
        <f t="shared" si="84"/>
        <v>-</v>
      </c>
      <c r="J1386" s="7">
        <f t="shared" si="85"/>
        <v>42.419614829897348</v>
      </c>
      <c r="K1386" s="7" t="str">
        <f t="shared" si="86"/>
        <v>-</v>
      </c>
      <c r="L1386" s="7">
        <f t="shared" si="87"/>
        <v>42.419614829897348</v>
      </c>
    </row>
    <row r="1387" spans="1:12" x14ac:dyDescent="0.3">
      <c r="A1387" s="8"/>
      <c r="B1387" s="8"/>
      <c r="C1387" s="9" t="s">
        <v>862</v>
      </c>
      <c r="D1387" s="9" t="s">
        <v>863</v>
      </c>
      <c r="E1387" s="10">
        <v>0</v>
      </c>
      <c r="F1387" s="10">
        <v>1178.7</v>
      </c>
      <c r="G1387" s="10">
        <v>500</v>
      </c>
      <c r="H1387" s="10">
        <v>500</v>
      </c>
      <c r="I1387" s="10" t="str">
        <f t="shared" si="84"/>
        <v>-</v>
      </c>
      <c r="J1387" s="10">
        <f t="shared" si="85"/>
        <v>42.419614829897348</v>
      </c>
      <c r="K1387" s="10" t="str">
        <f t="shared" si="86"/>
        <v>-</v>
      </c>
      <c r="L1387" s="10">
        <f t="shared" si="87"/>
        <v>42.419614829897348</v>
      </c>
    </row>
    <row r="1388" spans="1:12" x14ac:dyDescent="0.3">
      <c r="A1388" s="5"/>
      <c r="B1388" s="6" t="s">
        <v>154</v>
      </c>
      <c r="C1388" s="5"/>
      <c r="D1388" s="6" t="s">
        <v>155</v>
      </c>
      <c r="E1388" s="7">
        <f>+E1389</f>
        <v>369.49</v>
      </c>
      <c r="F1388" s="7">
        <f>+F1389</f>
        <v>0</v>
      </c>
      <c r="G1388" s="7">
        <f>+G1389</f>
        <v>200</v>
      </c>
      <c r="H1388" s="7">
        <f>+H1389</f>
        <v>200</v>
      </c>
      <c r="I1388" s="7">
        <f t="shared" si="84"/>
        <v>54.128663833933253</v>
      </c>
      <c r="J1388" s="7" t="str">
        <f t="shared" si="85"/>
        <v>-</v>
      </c>
      <c r="K1388" s="7">
        <f t="shared" si="86"/>
        <v>54.128663833933253</v>
      </c>
      <c r="L1388" s="7" t="str">
        <f t="shared" si="87"/>
        <v>-</v>
      </c>
    </row>
    <row r="1389" spans="1:12" x14ac:dyDescent="0.3">
      <c r="A1389" s="8"/>
      <c r="B1389" s="8"/>
      <c r="C1389" s="9" t="s">
        <v>862</v>
      </c>
      <c r="D1389" s="9" t="s">
        <v>863</v>
      </c>
      <c r="E1389" s="10">
        <v>369.49</v>
      </c>
      <c r="F1389" s="10">
        <v>0</v>
      </c>
      <c r="G1389" s="10">
        <v>200</v>
      </c>
      <c r="H1389" s="10">
        <v>200</v>
      </c>
      <c r="I1389" s="10">
        <f t="shared" si="84"/>
        <v>54.128663833933253</v>
      </c>
      <c r="J1389" s="10" t="str">
        <f t="shared" si="85"/>
        <v>-</v>
      </c>
      <c r="K1389" s="10">
        <f t="shared" si="86"/>
        <v>54.128663833933253</v>
      </c>
      <c r="L1389" s="10" t="str">
        <f t="shared" si="87"/>
        <v>-</v>
      </c>
    </row>
    <row r="1390" spans="1:12" x14ac:dyDescent="0.3">
      <c r="A1390" s="5"/>
      <c r="B1390" s="6" t="s">
        <v>106</v>
      </c>
      <c r="C1390" s="5"/>
      <c r="D1390" s="6" t="s">
        <v>107</v>
      </c>
      <c r="E1390" s="7">
        <f>+E1391</f>
        <v>6632.18</v>
      </c>
      <c r="F1390" s="7">
        <f>+F1391</f>
        <v>8456.3799999999992</v>
      </c>
      <c r="G1390" s="7">
        <f>+G1391</f>
        <v>8294</v>
      </c>
      <c r="H1390" s="7">
        <f>+H1391</f>
        <v>8294</v>
      </c>
      <c r="I1390" s="7">
        <f t="shared" si="84"/>
        <v>125.05691944428527</v>
      </c>
      <c r="J1390" s="7">
        <f t="shared" si="85"/>
        <v>98.079793008355836</v>
      </c>
      <c r="K1390" s="7">
        <f t="shared" si="86"/>
        <v>125.05691944428527</v>
      </c>
      <c r="L1390" s="7">
        <f t="shared" si="87"/>
        <v>98.079793008355836</v>
      </c>
    </row>
    <row r="1391" spans="1:12" x14ac:dyDescent="0.3">
      <c r="A1391" s="8"/>
      <c r="B1391" s="8"/>
      <c r="C1391" s="9" t="s">
        <v>862</v>
      </c>
      <c r="D1391" s="9" t="s">
        <v>863</v>
      </c>
      <c r="E1391" s="10">
        <v>6632.18</v>
      </c>
      <c r="F1391" s="10">
        <v>8456.3799999999992</v>
      </c>
      <c r="G1391" s="10">
        <v>8294</v>
      </c>
      <c r="H1391" s="10">
        <v>8294</v>
      </c>
      <c r="I1391" s="10">
        <f t="shared" si="84"/>
        <v>125.05691944428527</v>
      </c>
      <c r="J1391" s="10">
        <f t="shared" si="85"/>
        <v>98.079793008355836</v>
      </c>
      <c r="K1391" s="10">
        <f t="shared" si="86"/>
        <v>125.05691944428527</v>
      </c>
      <c r="L1391" s="10">
        <f t="shared" si="87"/>
        <v>98.079793008355836</v>
      </c>
    </row>
    <row r="1392" spans="1:12" x14ac:dyDescent="0.3">
      <c r="A1392" s="5"/>
      <c r="B1392" s="6" t="s">
        <v>108</v>
      </c>
      <c r="C1392" s="5"/>
      <c r="D1392" s="6" t="s">
        <v>109</v>
      </c>
      <c r="E1392" s="7">
        <f>+E1393</f>
        <v>5313.3</v>
      </c>
      <c r="F1392" s="7">
        <f>+F1393</f>
        <v>6773.89</v>
      </c>
      <c r="G1392" s="7">
        <f>+G1393</f>
        <v>5500</v>
      </c>
      <c r="H1392" s="7">
        <f>+H1393</f>
        <v>5500</v>
      </c>
      <c r="I1392" s="7">
        <f t="shared" si="84"/>
        <v>103.5138238006512</v>
      </c>
      <c r="J1392" s="7">
        <f t="shared" si="85"/>
        <v>81.194114460081281</v>
      </c>
      <c r="K1392" s="7">
        <f t="shared" si="86"/>
        <v>103.5138238006512</v>
      </c>
      <c r="L1392" s="7">
        <f t="shared" si="87"/>
        <v>81.194114460081281</v>
      </c>
    </row>
    <row r="1393" spans="1:12" x14ac:dyDescent="0.3">
      <c r="A1393" s="8"/>
      <c r="B1393" s="8"/>
      <c r="C1393" s="9" t="s">
        <v>862</v>
      </c>
      <c r="D1393" s="9" t="s">
        <v>863</v>
      </c>
      <c r="E1393" s="10">
        <v>5313.3</v>
      </c>
      <c r="F1393" s="10">
        <v>6773.89</v>
      </c>
      <c r="G1393" s="10">
        <v>5500</v>
      </c>
      <c r="H1393" s="10">
        <v>5500</v>
      </c>
      <c r="I1393" s="10">
        <f t="shared" si="84"/>
        <v>103.5138238006512</v>
      </c>
      <c r="J1393" s="10">
        <f t="shared" si="85"/>
        <v>81.194114460081281</v>
      </c>
      <c r="K1393" s="10">
        <f t="shared" si="86"/>
        <v>103.5138238006512</v>
      </c>
      <c r="L1393" s="10">
        <f t="shared" si="87"/>
        <v>81.194114460081281</v>
      </c>
    </row>
    <row r="1394" spans="1:12" x14ac:dyDescent="0.3">
      <c r="A1394" s="5"/>
      <c r="B1394" s="6" t="s">
        <v>110</v>
      </c>
      <c r="C1394" s="5"/>
      <c r="D1394" s="6" t="s">
        <v>111</v>
      </c>
      <c r="E1394" s="7">
        <f>+E1395</f>
        <v>35.96</v>
      </c>
      <c r="F1394" s="7">
        <f>+F1395</f>
        <v>57.34</v>
      </c>
      <c r="G1394" s="7">
        <f>+G1395</f>
        <v>60</v>
      </c>
      <c r="H1394" s="7">
        <f>+H1395</f>
        <v>60</v>
      </c>
      <c r="I1394" s="7">
        <f t="shared" si="84"/>
        <v>166.85205784204672</v>
      </c>
      <c r="J1394" s="7">
        <f t="shared" si="85"/>
        <v>104.63899546564352</v>
      </c>
      <c r="K1394" s="7">
        <f t="shared" si="86"/>
        <v>166.85205784204672</v>
      </c>
      <c r="L1394" s="7">
        <f t="shared" si="87"/>
        <v>104.63899546564352</v>
      </c>
    </row>
    <row r="1395" spans="1:12" x14ac:dyDescent="0.3">
      <c r="A1395" s="8"/>
      <c r="B1395" s="8"/>
      <c r="C1395" s="9" t="s">
        <v>862</v>
      </c>
      <c r="D1395" s="9" t="s">
        <v>863</v>
      </c>
      <c r="E1395" s="10">
        <v>35.96</v>
      </c>
      <c r="F1395" s="10">
        <v>57.34</v>
      </c>
      <c r="G1395" s="10">
        <v>60</v>
      </c>
      <c r="H1395" s="10">
        <v>60</v>
      </c>
      <c r="I1395" s="10">
        <f t="shared" si="84"/>
        <v>166.85205784204672</v>
      </c>
      <c r="J1395" s="10">
        <f t="shared" si="85"/>
        <v>104.63899546564352</v>
      </c>
      <c r="K1395" s="10">
        <f t="shared" si="86"/>
        <v>166.85205784204672</v>
      </c>
      <c r="L1395" s="10">
        <f t="shared" si="87"/>
        <v>104.63899546564352</v>
      </c>
    </row>
    <row r="1396" spans="1:12" x14ac:dyDescent="0.3">
      <c r="A1396" s="5"/>
      <c r="B1396" s="6" t="s">
        <v>112</v>
      </c>
      <c r="C1396" s="5"/>
      <c r="D1396" s="6" t="s">
        <v>113</v>
      </c>
      <c r="E1396" s="7">
        <f>+E1397</f>
        <v>74.900000000000006</v>
      </c>
      <c r="F1396" s="7">
        <f>+F1397</f>
        <v>95.57</v>
      </c>
      <c r="G1396" s="7">
        <f>+G1397</f>
        <v>120</v>
      </c>
      <c r="H1396" s="7">
        <f>+H1397</f>
        <v>120</v>
      </c>
      <c r="I1396" s="7">
        <f t="shared" si="84"/>
        <v>160.21361815754338</v>
      </c>
      <c r="J1396" s="7">
        <f t="shared" si="85"/>
        <v>125.56241498378154</v>
      </c>
      <c r="K1396" s="7">
        <f t="shared" si="86"/>
        <v>160.21361815754338</v>
      </c>
      <c r="L1396" s="7">
        <f t="shared" si="87"/>
        <v>125.56241498378154</v>
      </c>
    </row>
    <row r="1397" spans="1:12" x14ac:dyDescent="0.3">
      <c r="A1397" s="8"/>
      <c r="B1397" s="8"/>
      <c r="C1397" s="9" t="s">
        <v>862</v>
      </c>
      <c r="D1397" s="9" t="s">
        <v>863</v>
      </c>
      <c r="E1397" s="10">
        <v>74.900000000000006</v>
      </c>
      <c r="F1397" s="10">
        <v>95.57</v>
      </c>
      <c r="G1397" s="10">
        <v>120</v>
      </c>
      <c r="H1397" s="10">
        <v>120</v>
      </c>
      <c r="I1397" s="10">
        <f t="shared" si="84"/>
        <v>160.21361815754338</v>
      </c>
      <c r="J1397" s="10">
        <f t="shared" si="85"/>
        <v>125.56241498378154</v>
      </c>
      <c r="K1397" s="10">
        <f t="shared" si="86"/>
        <v>160.21361815754338</v>
      </c>
      <c r="L1397" s="10">
        <f t="shared" si="87"/>
        <v>125.56241498378154</v>
      </c>
    </row>
    <row r="1398" spans="1:12" x14ac:dyDescent="0.3">
      <c r="A1398" s="5"/>
      <c r="B1398" s="6" t="s">
        <v>114</v>
      </c>
      <c r="C1398" s="5"/>
      <c r="D1398" s="6" t="s">
        <v>115</v>
      </c>
      <c r="E1398" s="7">
        <f>+E1399</f>
        <v>1371.91</v>
      </c>
      <c r="F1398" s="7">
        <f>+F1399</f>
        <v>1725.16</v>
      </c>
      <c r="G1398" s="7">
        <f>+G1399</f>
        <v>1500</v>
      </c>
      <c r="H1398" s="7">
        <f>+H1399</f>
        <v>1500</v>
      </c>
      <c r="I1398" s="7">
        <f t="shared" si="84"/>
        <v>109.33661829128731</v>
      </c>
      <c r="J1398" s="7">
        <f t="shared" si="85"/>
        <v>86.94845695471723</v>
      </c>
      <c r="K1398" s="7">
        <f t="shared" si="86"/>
        <v>109.33661829128731</v>
      </c>
      <c r="L1398" s="7">
        <f t="shared" si="87"/>
        <v>86.94845695471723</v>
      </c>
    </row>
    <row r="1399" spans="1:12" x14ac:dyDescent="0.3">
      <c r="A1399" s="8"/>
      <c r="B1399" s="8"/>
      <c r="C1399" s="9" t="s">
        <v>862</v>
      </c>
      <c r="D1399" s="9" t="s">
        <v>863</v>
      </c>
      <c r="E1399" s="10">
        <v>1371.91</v>
      </c>
      <c r="F1399" s="10">
        <v>1725.16</v>
      </c>
      <c r="G1399" s="10">
        <v>1500</v>
      </c>
      <c r="H1399" s="10">
        <v>1500</v>
      </c>
      <c r="I1399" s="10">
        <f t="shared" si="84"/>
        <v>109.33661829128731</v>
      </c>
      <c r="J1399" s="10">
        <f t="shared" si="85"/>
        <v>86.94845695471723</v>
      </c>
      <c r="K1399" s="10">
        <f t="shared" si="86"/>
        <v>109.33661829128731</v>
      </c>
      <c r="L1399" s="10">
        <f t="shared" si="87"/>
        <v>86.94845695471723</v>
      </c>
    </row>
    <row r="1400" spans="1:12" x14ac:dyDescent="0.3">
      <c r="A1400" s="5"/>
      <c r="B1400" s="6" t="s">
        <v>10</v>
      </c>
      <c r="C1400" s="5"/>
      <c r="D1400" s="6" t="s">
        <v>11</v>
      </c>
      <c r="E1400" s="7">
        <f>+E1401+E1402+E1403</f>
        <v>24818.41</v>
      </c>
      <c r="F1400" s="7">
        <f>+F1401+F1402+F1403</f>
        <v>6899.8099999999995</v>
      </c>
      <c r="G1400" s="7">
        <f>+G1401+G1402+G1403</f>
        <v>8933.09</v>
      </c>
      <c r="H1400" s="7">
        <f>+H1401+H1402+H1403</f>
        <v>8933.09</v>
      </c>
      <c r="I1400" s="7">
        <f t="shared" si="84"/>
        <v>35.993804599085919</v>
      </c>
      <c r="J1400" s="7">
        <f t="shared" si="85"/>
        <v>129.46863754219319</v>
      </c>
      <c r="K1400" s="7">
        <f t="shared" si="86"/>
        <v>35.993804599085919</v>
      </c>
      <c r="L1400" s="7">
        <f t="shared" si="87"/>
        <v>129.46863754219319</v>
      </c>
    </row>
    <row r="1401" spans="1:12" x14ac:dyDescent="0.3">
      <c r="A1401" s="8"/>
      <c r="B1401" s="8"/>
      <c r="C1401" s="9" t="s">
        <v>864</v>
      </c>
      <c r="D1401" s="9" t="s">
        <v>865</v>
      </c>
      <c r="E1401" s="10">
        <v>241.94</v>
      </c>
      <c r="F1401" s="10">
        <v>2312.9899999999998</v>
      </c>
      <c r="G1401" s="10">
        <v>3530.81</v>
      </c>
      <c r="H1401" s="10">
        <v>3530.81</v>
      </c>
      <c r="I1401" s="10">
        <f t="shared" si="84"/>
        <v>1459.3742250144664</v>
      </c>
      <c r="J1401" s="10">
        <f t="shared" si="85"/>
        <v>152.65133009654173</v>
      </c>
      <c r="K1401" s="10">
        <f t="shared" si="86"/>
        <v>1459.3742250144664</v>
      </c>
      <c r="L1401" s="10">
        <f t="shared" si="87"/>
        <v>152.65133009654173</v>
      </c>
    </row>
    <row r="1402" spans="1:12" x14ac:dyDescent="0.3">
      <c r="A1402" s="8"/>
      <c r="B1402" s="8"/>
      <c r="C1402" s="9" t="s">
        <v>866</v>
      </c>
      <c r="D1402" s="9" t="s">
        <v>867</v>
      </c>
      <c r="E1402" s="10">
        <v>23697.27</v>
      </c>
      <c r="F1402" s="10">
        <v>0</v>
      </c>
      <c r="G1402" s="10">
        <v>0</v>
      </c>
      <c r="H1402" s="10">
        <v>0</v>
      </c>
      <c r="I1402" s="10">
        <f t="shared" si="84"/>
        <v>0</v>
      </c>
      <c r="J1402" s="10" t="str">
        <f t="shared" si="85"/>
        <v>-</v>
      </c>
      <c r="K1402" s="10">
        <f t="shared" si="86"/>
        <v>0</v>
      </c>
      <c r="L1402" s="10" t="str">
        <f t="shared" si="87"/>
        <v>-</v>
      </c>
    </row>
    <row r="1403" spans="1:12" x14ac:dyDescent="0.3">
      <c r="A1403" s="8"/>
      <c r="B1403" s="8"/>
      <c r="C1403" s="9" t="s">
        <v>868</v>
      </c>
      <c r="D1403" s="9" t="s">
        <v>869</v>
      </c>
      <c r="E1403" s="10">
        <v>879.2</v>
      </c>
      <c r="F1403" s="10">
        <v>4586.82</v>
      </c>
      <c r="G1403" s="10">
        <v>5402.28</v>
      </c>
      <c r="H1403" s="10">
        <v>5402.28</v>
      </c>
      <c r="I1403" s="10">
        <f t="shared" si="84"/>
        <v>614.45404913557775</v>
      </c>
      <c r="J1403" s="10">
        <f t="shared" si="85"/>
        <v>117.77833008489542</v>
      </c>
      <c r="K1403" s="10">
        <f t="shared" si="86"/>
        <v>614.45404913557775</v>
      </c>
      <c r="L1403" s="10">
        <f t="shared" si="87"/>
        <v>117.77833008489542</v>
      </c>
    </row>
    <row r="1404" spans="1:12" x14ac:dyDescent="0.3">
      <c r="A1404" s="5"/>
      <c r="B1404" s="6" t="s">
        <v>41</v>
      </c>
      <c r="C1404" s="5"/>
      <c r="D1404" s="6" t="s">
        <v>42</v>
      </c>
      <c r="E1404" s="7">
        <f>+E1405+E1406</f>
        <v>6507.26</v>
      </c>
      <c r="F1404" s="7">
        <f>+F1405+F1406</f>
        <v>2532.73</v>
      </c>
      <c r="G1404" s="7">
        <f>+G1405+G1406</f>
        <v>2000</v>
      </c>
      <c r="H1404" s="7">
        <f>+H1405+H1406</f>
        <v>2000</v>
      </c>
      <c r="I1404" s="7">
        <f t="shared" si="84"/>
        <v>30.734902247643404</v>
      </c>
      <c r="J1404" s="7">
        <f t="shared" si="85"/>
        <v>78.966174839007707</v>
      </c>
      <c r="K1404" s="7">
        <f t="shared" si="86"/>
        <v>30.734902247643404</v>
      </c>
      <c r="L1404" s="7">
        <f t="shared" si="87"/>
        <v>78.966174839007707</v>
      </c>
    </row>
    <row r="1405" spans="1:12" x14ac:dyDescent="0.3">
      <c r="A1405" s="8"/>
      <c r="B1405" s="8"/>
      <c r="C1405" s="9" t="s">
        <v>866</v>
      </c>
      <c r="D1405" s="9" t="s">
        <v>867</v>
      </c>
      <c r="E1405" s="10">
        <v>6507.26</v>
      </c>
      <c r="F1405" s="10">
        <v>0</v>
      </c>
      <c r="G1405" s="10">
        <v>0</v>
      </c>
      <c r="H1405" s="10">
        <v>0</v>
      </c>
      <c r="I1405" s="10">
        <f t="shared" si="84"/>
        <v>0</v>
      </c>
      <c r="J1405" s="10" t="str">
        <f t="shared" si="85"/>
        <v>-</v>
      </c>
      <c r="K1405" s="10">
        <f t="shared" si="86"/>
        <v>0</v>
      </c>
      <c r="L1405" s="10" t="str">
        <f t="shared" si="87"/>
        <v>-</v>
      </c>
    </row>
    <row r="1406" spans="1:12" x14ac:dyDescent="0.3">
      <c r="A1406" s="8"/>
      <c r="B1406" s="8"/>
      <c r="C1406" s="9" t="s">
        <v>868</v>
      </c>
      <c r="D1406" s="9" t="s">
        <v>869</v>
      </c>
      <c r="E1406" s="10">
        <v>0</v>
      </c>
      <c r="F1406" s="10">
        <v>2532.73</v>
      </c>
      <c r="G1406" s="10">
        <v>2000</v>
      </c>
      <c r="H1406" s="10">
        <v>2000</v>
      </c>
      <c r="I1406" s="10" t="str">
        <f t="shared" si="84"/>
        <v>-</v>
      </c>
      <c r="J1406" s="10">
        <f t="shared" si="85"/>
        <v>78.966174839007707</v>
      </c>
      <c r="K1406" s="10" t="str">
        <f t="shared" si="86"/>
        <v>-</v>
      </c>
      <c r="L1406" s="10">
        <f t="shared" si="87"/>
        <v>78.966174839007707</v>
      </c>
    </row>
    <row r="1407" spans="1:12" x14ac:dyDescent="0.3">
      <c r="A1407" s="5"/>
      <c r="B1407" s="6" t="s">
        <v>45</v>
      </c>
      <c r="C1407" s="5"/>
      <c r="D1407" s="6" t="s">
        <v>46</v>
      </c>
      <c r="E1407" s="7">
        <f>+E1408+E1409</f>
        <v>684.11</v>
      </c>
      <c r="F1407" s="7">
        <f>+F1408+F1409</f>
        <v>683.88</v>
      </c>
      <c r="G1407" s="7">
        <f>+G1408+G1409</f>
        <v>1907.71</v>
      </c>
      <c r="H1407" s="7">
        <f>+H1408+H1409</f>
        <v>1907.71</v>
      </c>
      <c r="I1407" s="7">
        <f t="shared" si="84"/>
        <v>278.86012483372554</v>
      </c>
      <c r="J1407" s="7">
        <f t="shared" si="85"/>
        <v>278.95391004269754</v>
      </c>
      <c r="K1407" s="7">
        <f t="shared" si="86"/>
        <v>278.86012483372554</v>
      </c>
      <c r="L1407" s="7">
        <f t="shared" si="87"/>
        <v>278.95391004269754</v>
      </c>
    </row>
    <row r="1408" spans="1:12" x14ac:dyDescent="0.3">
      <c r="A1408" s="8"/>
      <c r="B1408" s="8"/>
      <c r="C1408" s="9" t="s">
        <v>864</v>
      </c>
      <c r="D1408" s="9" t="s">
        <v>865</v>
      </c>
      <c r="E1408" s="10">
        <v>12</v>
      </c>
      <c r="F1408" s="10">
        <v>324.08</v>
      </c>
      <c r="G1408" s="10">
        <v>545.57000000000005</v>
      </c>
      <c r="H1408" s="10">
        <v>545.57000000000005</v>
      </c>
      <c r="I1408" s="10">
        <f t="shared" si="84"/>
        <v>4546.416666666667</v>
      </c>
      <c r="J1408" s="10">
        <f t="shared" si="85"/>
        <v>168.34423599111332</v>
      </c>
      <c r="K1408" s="10">
        <f t="shared" si="86"/>
        <v>4546.416666666667</v>
      </c>
      <c r="L1408" s="10">
        <f t="shared" si="87"/>
        <v>168.34423599111332</v>
      </c>
    </row>
    <row r="1409" spans="1:12" x14ac:dyDescent="0.3">
      <c r="A1409" s="8"/>
      <c r="B1409" s="8"/>
      <c r="C1409" s="9" t="s">
        <v>868</v>
      </c>
      <c r="D1409" s="9" t="s">
        <v>869</v>
      </c>
      <c r="E1409" s="10">
        <v>672.11</v>
      </c>
      <c r="F1409" s="10">
        <v>359.8</v>
      </c>
      <c r="G1409" s="10">
        <v>1362.14</v>
      </c>
      <c r="H1409" s="10">
        <v>1362.14</v>
      </c>
      <c r="I1409" s="10">
        <f t="shared" si="84"/>
        <v>202.66623023017067</v>
      </c>
      <c r="J1409" s="10">
        <f t="shared" si="85"/>
        <v>378.58254585881048</v>
      </c>
      <c r="K1409" s="10">
        <f t="shared" si="86"/>
        <v>202.66623023017067</v>
      </c>
      <c r="L1409" s="10">
        <f t="shared" si="87"/>
        <v>378.58254585881048</v>
      </c>
    </row>
    <row r="1410" spans="1:12" x14ac:dyDescent="0.3">
      <c r="A1410" s="5"/>
      <c r="B1410" s="6" t="s">
        <v>118</v>
      </c>
      <c r="C1410" s="5"/>
      <c r="D1410" s="6" t="s">
        <v>119</v>
      </c>
      <c r="E1410" s="7">
        <f>+E1411</f>
        <v>5956.26</v>
      </c>
      <c r="F1410" s="7">
        <f>+F1411</f>
        <v>4896.18</v>
      </c>
      <c r="G1410" s="7">
        <f>+G1411</f>
        <v>8224.58</v>
      </c>
      <c r="H1410" s="7">
        <f>+H1411</f>
        <v>10224.58</v>
      </c>
      <c r="I1410" s="7">
        <f t="shared" si="84"/>
        <v>138.08295809786677</v>
      </c>
      <c r="J1410" s="7">
        <f t="shared" si="85"/>
        <v>167.97952689647846</v>
      </c>
      <c r="K1410" s="7">
        <f t="shared" si="86"/>
        <v>171.66107591005093</v>
      </c>
      <c r="L1410" s="7">
        <f t="shared" si="87"/>
        <v>208.82769832808435</v>
      </c>
    </row>
    <row r="1411" spans="1:12" x14ac:dyDescent="0.3">
      <c r="A1411" s="8"/>
      <c r="B1411" s="8"/>
      <c r="C1411" s="9" t="s">
        <v>868</v>
      </c>
      <c r="D1411" s="9" t="s">
        <v>869</v>
      </c>
      <c r="E1411" s="10">
        <v>5956.26</v>
      </c>
      <c r="F1411" s="10">
        <v>4896.18</v>
      </c>
      <c r="G1411" s="10">
        <v>8224.58</v>
      </c>
      <c r="H1411" s="10">
        <v>10224.58</v>
      </c>
      <c r="I1411" s="10">
        <f t="shared" ref="I1411:I1474" si="88">IF(E1411&lt;&gt;0,G1411/E1411*100,"-")</f>
        <v>138.08295809786677</v>
      </c>
      <c r="J1411" s="10">
        <f t="shared" ref="J1411:J1474" si="89">IF(F1411&lt;&gt;0,G1411/F1411*100,"-")</f>
        <v>167.97952689647846</v>
      </c>
      <c r="K1411" s="10">
        <f t="shared" ref="K1411:K1474" si="90">IF(E1411&lt;&gt;0,H1411/E1411*100,"-")</f>
        <v>171.66107591005093</v>
      </c>
      <c r="L1411" s="10">
        <f t="shared" ref="L1411:L1474" si="91">IF(F1411&lt;&gt;0,H1411/F1411*100,"-")</f>
        <v>208.82769832808435</v>
      </c>
    </row>
    <row r="1412" spans="1:12" x14ac:dyDescent="0.3">
      <c r="A1412" s="5"/>
      <c r="B1412" s="6" t="s">
        <v>49</v>
      </c>
      <c r="C1412" s="5"/>
      <c r="D1412" s="6" t="s">
        <v>50</v>
      </c>
      <c r="E1412" s="7">
        <f>+E1413+E1414+E1415</f>
        <v>231.16</v>
      </c>
      <c r="F1412" s="7">
        <f>+F1413+F1414+F1415</f>
        <v>951.58</v>
      </c>
      <c r="G1412" s="7">
        <f>+G1413+G1414+G1415</f>
        <v>2872</v>
      </c>
      <c r="H1412" s="7">
        <f>+H1413+H1414+H1415</f>
        <v>2872</v>
      </c>
      <c r="I1412" s="7">
        <f t="shared" si="88"/>
        <v>1242.4294860702544</v>
      </c>
      <c r="J1412" s="7">
        <f t="shared" si="89"/>
        <v>301.81382542718427</v>
      </c>
      <c r="K1412" s="7">
        <f t="shared" si="90"/>
        <v>1242.4294860702544</v>
      </c>
      <c r="L1412" s="7">
        <f t="shared" si="91"/>
        <v>301.81382542718427</v>
      </c>
    </row>
    <row r="1413" spans="1:12" x14ac:dyDescent="0.3">
      <c r="A1413" s="8"/>
      <c r="B1413" s="8"/>
      <c r="C1413" s="9" t="s">
        <v>864</v>
      </c>
      <c r="D1413" s="9" t="s">
        <v>865</v>
      </c>
      <c r="E1413" s="10">
        <v>211.35</v>
      </c>
      <c r="F1413" s="10">
        <v>914.58</v>
      </c>
      <c r="G1413" s="10">
        <v>1072</v>
      </c>
      <c r="H1413" s="10">
        <v>1072</v>
      </c>
      <c r="I1413" s="10">
        <f t="shared" si="88"/>
        <v>507.21551928081379</v>
      </c>
      <c r="J1413" s="10">
        <f t="shared" si="89"/>
        <v>117.21227229985347</v>
      </c>
      <c r="K1413" s="10">
        <f t="shared" si="90"/>
        <v>507.21551928081379</v>
      </c>
      <c r="L1413" s="10">
        <f t="shared" si="91"/>
        <v>117.21227229985347</v>
      </c>
    </row>
    <row r="1414" spans="1:12" x14ac:dyDescent="0.3">
      <c r="A1414" s="8"/>
      <c r="B1414" s="8"/>
      <c r="C1414" s="9" t="s">
        <v>870</v>
      </c>
      <c r="D1414" s="9" t="s">
        <v>871</v>
      </c>
      <c r="E1414" s="10">
        <v>0</v>
      </c>
      <c r="F1414" s="10">
        <v>14.4</v>
      </c>
      <c r="G1414" s="10">
        <v>0</v>
      </c>
      <c r="H1414" s="10">
        <v>0</v>
      </c>
      <c r="I1414" s="10" t="str">
        <f t="shared" si="88"/>
        <v>-</v>
      </c>
      <c r="J1414" s="10">
        <f t="shared" si="89"/>
        <v>0</v>
      </c>
      <c r="K1414" s="10" t="str">
        <f t="shared" si="90"/>
        <v>-</v>
      </c>
      <c r="L1414" s="10">
        <f t="shared" si="91"/>
        <v>0</v>
      </c>
    </row>
    <row r="1415" spans="1:12" x14ac:dyDescent="0.3">
      <c r="A1415" s="8"/>
      <c r="B1415" s="8"/>
      <c r="C1415" s="9" t="s">
        <v>868</v>
      </c>
      <c r="D1415" s="9" t="s">
        <v>869</v>
      </c>
      <c r="E1415" s="10">
        <v>19.809999999999999</v>
      </c>
      <c r="F1415" s="10">
        <v>22.6</v>
      </c>
      <c r="G1415" s="10">
        <v>1800</v>
      </c>
      <c r="H1415" s="10">
        <v>1800</v>
      </c>
      <c r="I1415" s="10">
        <f t="shared" si="88"/>
        <v>9086.3200403836454</v>
      </c>
      <c r="J1415" s="10">
        <f t="shared" si="89"/>
        <v>7964.6017699115037</v>
      </c>
      <c r="K1415" s="10">
        <f t="shared" si="90"/>
        <v>9086.3200403836454</v>
      </c>
      <c r="L1415" s="10">
        <f t="shared" si="91"/>
        <v>7964.6017699115037</v>
      </c>
    </row>
    <row r="1416" spans="1:12" x14ac:dyDescent="0.3">
      <c r="A1416" s="5"/>
      <c r="B1416" s="6" t="s">
        <v>51</v>
      </c>
      <c r="C1416" s="5"/>
      <c r="D1416" s="6" t="s">
        <v>52</v>
      </c>
      <c r="E1416" s="7">
        <f>+E1417+E1418</f>
        <v>1384.3200000000002</v>
      </c>
      <c r="F1416" s="7">
        <f>+F1417+F1418</f>
        <v>2042.73</v>
      </c>
      <c r="G1416" s="7">
        <f>+G1417+G1418</f>
        <v>3596.5</v>
      </c>
      <c r="H1416" s="7">
        <f>+H1417+H1418</f>
        <v>3596.5</v>
      </c>
      <c r="I1416" s="7">
        <f t="shared" si="88"/>
        <v>259.80264678687007</v>
      </c>
      <c r="J1416" s="7">
        <f t="shared" si="89"/>
        <v>176.06340534480819</v>
      </c>
      <c r="K1416" s="7">
        <f t="shared" si="90"/>
        <v>259.80264678687007</v>
      </c>
      <c r="L1416" s="7">
        <f t="shared" si="91"/>
        <v>176.06340534480819</v>
      </c>
    </row>
    <row r="1417" spans="1:12" x14ac:dyDescent="0.3">
      <c r="A1417" s="8"/>
      <c r="B1417" s="8"/>
      <c r="C1417" s="9" t="s">
        <v>864</v>
      </c>
      <c r="D1417" s="9" t="s">
        <v>865</v>
      </c>
      <c r="E1417" s="10">
        <v>390</v>
      </c>
      <c r="F1417" s="10">
        <v>412.66</v>
      </c>
      <c r="G1417" s="10">
        <v>1175.5</v>
      </c>
      <c r="H1417" s="10">
        <v>1175.5</v>
      </c>
      <c r="I1417" s="10">
        <f t="shared" si="88"/>
        <v>301.41025641025641</v>
      </c>
      <c r="J1417" s="10">
        <f t="shared" si="89"/>
        <v>284.85920612610863</v>
      </c>
      <c r="K1417" s="10">
        <f t="shared" si="90"/>
        <v>301.41025641025641</v>
      </c>
      <c r="L1417" s="10">
        <f t="shared" si="91"/>
        <v>284.85920612610863</v>
      </c>
    </row>
    <row r="1418" spans="1:12" x14ac:dyDescent="0.3">
      <c r="A1418" s="8"/>
      <c r="B1418" s="8"/>
      <c r="C1418" s="9" t="s">
        <v>868</v>
      </c>
      <c r="D1418" s="9" t="s">
        <v>869</v>
      </c>
      <c r="E1418" s="10">
        <v>994.32</v>
      </c>
      <c r="F1418" s="10">
        <v>1630.07</v>
      </c>
      <c r="G1418" s="10">
        <v>2421</v>
      </c>
      <c r="H1418" s="10">
        <v>2421</v>
      </c>
      <c r="I1418" s="10">
        <f t="shared" si="88"/>
        <v>243.48298334540189</v>
      </c>
      <c r="J1418" s="10">
        <f t="shared" si="89"/>
        <v>148.52122914966844</v>
      </c>
      <c r="K1418" s="10">
        <f t="shared" si="90"/>
        <v>243.48298334540189</v>
      </c>
      <c r="L1418" s="10">
        <f t="shared" si="91"/>
        <v>148.52122914966844</v>
      </c>
    </row>
    <row r="1419" spans="1:12" x14ac:dyDescent="0.3">
      <c r="A1419" s="5"/>
      <c r="B1419" s="6" t="s">
        <v>53</v>
      </c>
      <c r="C1419" s="5"/>
      <c r="D1419" s="6" t="s">
        <v>54</v>
      </c>
      <c r="E1419" s="7">
        <f>+E1420</f>
        <v>63.05</v>
      </c>
      <c r="F1419" s="7">
        <f>+F1420</f>
        <v>84.21</v>
      </c>
      <c r="G1419" s="7">
        <f>+G1420</f>
        <v>5676.12</v>
      </c>
      <c r="H1419" s="7">
        <f>+H1420</f>
        <v>5676.12</v>
      </c>
      <c r="I1419" s="7">
        <f t="shared" si="88"/>
        <v>9002.5693893735133</v>
      </c>
      <c r="J1419" s="7">
        <f t="shared" si="89"/>
        <v>6740.4346277164241</v>
      </c>
      <c r="K1419" s="7">
        <f t="shared" si="90"/>
        <v>9002.5693893735133</v>
      </c>
      <c r="L1419" s="7">
        <f t="shared" si="91"/>
        <v>6740.4346277164241</v>
      </c>
    </row>
    <row r="1420" spans="1:12" x14ac:dyDescent="0.3">
      <c r="A1420" s="8"/>
      <c r="B1420" s="8"/>
      <c r="C1420" s="9" t="s">
        <v>864</v>
      </c>
      <c r="D1420" s="9" t="s">
        <v>865</v>
      </c>
      <c r="E1420" s="10">
        <v>63.05</v>
      </c>
      <c r="F1420" s="10">
        <v>84.21</v>
      </c>
      <c r="G1420" s="10">
        <v>5676.12</v>
      </c>
      <c r="H1420" s="10">
        <v>5676.12</v>
      </c>
      <c r="I1420" s="10">
        <f t="shared" si="88"/>
        <v>9002.5693893735133</v>
      </c>
      <c r="J1420" s="10">
        <f t="shared" si="89"/>
        <v>6740.4346277164241</v>
      </c>
      <c r="K1420" s="10">
        <f t="shared" si="90"/>
        <v>9002.5693893735133</v>
      </c>
      <c r="L1420" s="10">
        <f t="shared" si="91"/>
        <v>6740.4346277164241</v>
      </c>
    </row>
    <row r="1421" spans="1:12" x14ac:dyDescent="0.3">
      <c r="A1421" s="5"/>
      <c r="B1421" s="6" t="s">
        <v>55</v>
      </c>
      <c r="C1421" s="5"/>
      <c r="D1421" s="6" t="s">
        <v>56</v>
      </c>
      <c r="E1421" s="7">
        <f>+E1422+E1423+E1424</f>
        <v>11501.16</v>
      </c>
      <c r="F1421" s="7">
        <f>+F1422+F1423+F1424</f>
        <v>13758.22</v>
      </c>
      <c r="G1421" s="7">
        <f>+G1422+G1423+G1424</f>
        <v>18020</v>
      </c>
      <c r="H1421" s="7">
        <f>+H1422+H1423+H1424</f>
        <v>20020</v>
      </c>
      <c r="I1421" s="7">
        <f t="shared" si="88"/>
        <v>156.67984794577242</v>
      </c>
      <c r="J1421" s="7">
        <f t="shared" si="89"/>
        <v>130.97624547361505</v>
      </c>
      <c r="K1421" s="7">
        <f t="shared" si="90"/>
        <v>174.06939821722332</v>
      </c>
      <c r="L1421" s="7">
        <f t="shared" si="91"/>
        <v>145.51300967712393</v>
      </c>
    </row>
    <row r="1422" spans="1:12" x14ac:dyDescent="0.3">
      <c r="A1422" s="8"/>
      <c r="B1422" s="8"/>
      <c r="C1422" s="9" t="s">
        <v>864</v>
      </c>
      <c r="D1422" s="9" t="s">
        <v>865</v>
      </c>
      <c r="E1422" s="10">
        <v>0</v>
      </c>
      <c r="F1422" s="10">
        <v>0</v>
      </c>
      <c r="G1422" s="10">
        <v>3000</v>
      </c>
      <c r="H1422" s="10">
        <v>3000</v>
      </c>
      <c r="I1422" s="10" t="str">
        <f t="shared" si="88"/>
        <v>-</v>
      </c>
      <c r="J1422" s="10" t="str">
        <f t="shared" si="89"/>
        <v>-</v>
      </c>
      <c r="K1422" s="10" t="str">
        <f t="shared" si="90"/>
        <v>-</v>
      </c>
      <c r="L1422" s="10" t="str">
        <f t="shared" si="91"/>
        <v>-</v>
      </c>
    </row>
    <row r="1423" spans="1:12" x14ac:dyDescent="0.3">
      <c r="A1423" s="8"/>
      <c r="B1423" s="8"/>
      <c r="C1423" s="9" t="s">
        <v>870</v>
      </c>
      <c r="D1423" s="9" t="s">
        <v>871</v>
      </c>
      <c r="E1423" s="10">
        <v>0</v>
      </c>
      <c r="F1423" s="10">
        <v>1750.8</v>
      </c>
      <c r="G1423" s="10">
        <v>0</v>
      </c>
      <c r="H1423" s="10">
        <v>0</v>
      </c>
      <c r="I1423" s="10" t="str">
        <f t="shared" si="88"/>
        <v>-</v>
      </c>
      <c r="J1423" s="10">
        <f t="shared" si="89"/>
        <v>0</v>
      </c>
      <c r="K1423" s="10" t="str">
        <f t="shared" si="90"/>
        <v>-</v>
      </c>
      <c r="L1423" s="10">
        <f t="shared" si="91"/>
        <v>0</v>
      </c>
    </row>
    <row r="1424" spans="1:12" x14ac:dyDescent="0.3">
      <c r="A1424" s="8"/>
      <c r="B1424" s="8"/>
      <c r="C1424" s="9" t="s">
        <v>868</v>
      </c>
      <c r="D1424" s="9" t="s">
        <v>869</v>
      </c>
      <c r="E1424" s="10">
        <v>11501.16</v>
      </c>
      <c r="F1424" s="10">
        <v>12007.42</v>
      </c>
      <c r="G1424" s="10">
        <v>15020</v>
      </c>
      <c r="H1424" s="10">
        <v>17020</v>
      </c>
      <c r="I1424" s="10">
        <f t="shared" si="88"/>
        <v>130.5955225385961</v>
      </c>
      <c r="J1424" s="10">
        <f t="shared" si="89"/>
        <v>125.08931977060851</v>
      </c>
      <c r="K1424" s="10">
        <f t="shared" si="90"/>
        <v>147.98507281004697</v>
      </c>
      <c r="L1424" s="10">
        <f t="shared" si="91"/>
        <v>141.74568725005039</v>
      </c>
    </row>
    <row r="1425" spans="1:12" x14ac:dyDescent="0.3">
      <c r="A1425" s="5"/>
      <c r="B1425" s="6" t="s">
        <v>61</v>
      </c>
      <c r="C1425" s="5"/>
      <c r="D1425" s="6" t="s">
        <v>62</v>
      </c>
      <c r="E1425" s="7">
        <f>+E1426+E1427+E1428+E1429+E1430</f>
        <v>523997.35</v>
      </c>
      <c r="F1425" s="7">
        <f>+F1426+F1427+F1428+F1429+F1430</f>
        <v>553999.80000000005</v>
      </c>
      <c r="G1425" s="7">
        <f>+G1426+G1427+G1428+G1429+G1430</f>
        <v>583620</v>
      </c>
      <c r="H1425" s="7">
        <f>+H1426+H1427+H1428+H1429+H1430</f>
        <v>603620</v>
      </c>
      <c r="I1425" s="7">
        <f t="shared" si="88"/>
        <v>111.37842586417661</v>
      </c>
      <c r="J1425" s="7">
        <f t="shared" si="89"/>
        <v>105.34660842837849</v>
      </c>
      <c r="K1425" s="7">
        <f t="shared" si="90"/>
        <v>115.1952390598922</v>
      </c>
      <c r="L1425" s="7">
        <f t="shared" si="91"/>
        <v>108.95671803491625</v>
      </c>
    </row>
    <row r="1426" spans="1:12" x14ac:dyDescent="0.3">
      <c r="A1426" s="8"/>
      <c r="B1426" s="8"/>
      <c r="C1426" s="9" t="s">
        <v>872</v>
      </c>
      <c r="D1426" s="9" t="s">
        <v>873</v>
      </c>
      <c r="E1426" s="10">
        <v>138000</v>
      </c>
      <c r="F1426" s="10">
        <v>138000</v>
      </c>
      <c r="G1426" s="10">
        <v>148000</v>
      </c>
      <c r="H1426" s="10">
        <v>158000</v>
      </c>
      <c r="I1426" s="10">
        <f t="shared" si="88"/>
        <v>107.24637681159422</v>
      </c>
      <c r="J1426" s="10">
        <f t="shared" si="89"/>
        <v>107.24637681159422</v>
      </c>
      <c r="K1426" s="10">
        <f t="shared" si="90"/>
        <v>114.49275362318841</v>
      </c>
      <c r="L1426" s="10">
        <f t="shared" si="91"/>
        <v>114.49275362318841</v>
      </c>
    </row>
    <row r="1427" spans="1:12" x14ac:dyDescent="0.3">
      <c r="A1427" s="8"/>
      <c r="B1427" s="8"/>
      <c r="C1427" s="9" t="s">
        <v>874</v>
      </c>
      <c r="D1427" s="9" t="s">
        <v>875</v>
      </c>
      <c r="E1427" s="10">
        <v>167599.35</v>
      </c>
      <c r="F1427" s="10">
        <v>177600</v>
      </c>
      <c r="G1427" s="10">
        <v>184000</v>
      </c>
      <c r="H1427" s="10">
        <v>188000</v>
      </c>
      <c r="I1427" s="10">
        <f t="shared" si="88"/>
        <v>109.78562864354784</v>
      </c>
      <c r="J1427" s="10">
        <f t="shared" si="89"/>
        <v>103.60360360360362</v>
      </c>
      <c r="K1427" s="10">
        <f t="shared" si="90"/>
        <v>112.17227274449453</v>
      </c>
      <c r="L1427" s="10">
        <f t="shared" si="91"/>
        <v>105.85585585585586</v>
      </c>
    </row>
    <row r="1428" spans="1:12" x14ac:dyDescent="0.3">
      <c r="A1428" s="8"/>
      <c r="B1428" s="8"/>
      <c r="C1428" s="9" t="s">
        <v>876</v>
      </c>
      <c r="D1428" s="9" t="s">
        <v>877</v>
      </c>
      <c r="E1428" s="10">
        <v>199398</v>
      </c>
      <c r="F1428" s="10">
        <v>219399.8</v>
      </c>
      <c r="G1428" s="10">
        <v>227000</v>
      </c>
      <c r="H1428" s="10">
        <v>232000</v>
      </c>
      <c r="I1428" s="10">
        <f t="shared" si="88"/>
        <v>113.8426664259421</v>
      </c>
      <c r="J1428" s="10">
        <f t="shared" si="89"/>
        <v>103.46408702286875</v>
      </c>
      <c r="K1428" s="10">
        <f t="shared" si="90"/>
        <v>116.35021414457518</v>
      </c>
      <c r="L1428" s="10">
        <f t="shared" si="91"/>
        <v>105.74303167094956</v>
      </c>
    </row>
    <row r="1429" spans="1:12" x14ac:dyDescent="0.3">
      <c r="A1429" s="8"/>
      <c r="B1429" s="8"/>
      <c r="C1429" s="9" t="s">
        <v>870</v>
      </c>
      <c r="D1429" s="9" t="s">
        <v>871</v>
      </c>
      <c r="E1429" s="10">
        <v>19000</v>
      </c>
      <c r="F1429" s="10">
        <v>19000</v>
      </c>
      <c r="G1429" s="10">
        <v>24000</v>
      </c>
      <c r="H1429" s="10">
        <v>25000</v>
      </c>
      <c r="I1429" s="10">
        <f t="shared" si="88"/>
        <v>126.31578947368421</v>
      </c>
      <c r="J1429" s="10">
        <f t="shared" si="89"/>
        <v>126.31578947368421</v>
      </c>
      <c r="K1429" s="10">
        <f t="shared" si="90"/>
        <v>131.57894736842107</v>
      </c>
      <c r="L1429" s="10">
        <f t="shared" si="91"/>
        <v>131.57894736842107</v>
      </c>
    </row>
    <row r="1430" spans="1:12" x14ac:dyDescent="0.3">
      <c r="A1430" s="8"/>
      <c r="B1430" s="8"/>
      <c r="C1430" s="9" t="s">
        <v>868</v>
      </c>
      <c r="D1430" s="9" t="s">
        <v>869</v>
      </c>
      <c r="E1430" s="10">
        <v>0</v>
      </c>
      <c r="F1430" s="10">
        <v>0</v>
      </c>
      <c r="G1430" s="10">
        <v>620</v>
      </c>
      <c r="H1430" s="10">
        <v>620</v>
      </c>
      <c r="I1430" s="10" t="str">
        <f t="shared" si="88"/>
        <v>-</v>
      </c>
      <c r="J1430" s="10" t="str">
        <f t="shared" si="89"/>
        <v>-</v>
      </c>
      <c r="K1430" s="10" t="str">
        <f t="shared" si="90"/>
        <v>-</v>
      </c>
      <c r="L1430" s="10" t="str">
        <f t="shared" si="91"/>
        <v>-</v>
      </c>
    </row>
    <row r="1431" spans="1:12" x14ac:dyDescent="0.3">
      <c r="A1431" s="5"/>
      <c r="B1431" s="6" t="s">
        <v>122</v>
      </c>
      <c r="C1431" s="5"/>
      <c r="D1431" s="6" t="s">
        <v>123</v>
      </c>
      <c r="E1431" s="7">
        <f>+E1432+E1433</f>
        <v>3562856.01</v>
      </c>
      <c r="F1431" s="7">
        <f>+F1432+F1433</f>
        <v>3881509.5100000002</v>
      </c>
      <c r="G1431" s="7">
        <f>+G1432+G1433</f>
        <v>4627977.87</v>
      </c>
      <c r="H1431" s="7">
        <f>+H1432+H1433</f>
        <v>4806601.7</v>
      </c>
      <c r="I1431" s="7">
        <f t="shared" si="88"/>
        <v>129.89516997067756</v>
      </c>
      <c r="J1431" s="7">
        <f t="shared" si="89"/>
        <v>119.23139330399322</v>
      </c>
      <c r="K1431" s="7">
        <f t="shared" si="90"/>
        <v>134.90867120391991</v>
      </c>
      <c r="L1431" s="7">
        <f t="shared" si="91"/>
        <v>123.83330989185184</v>
      </c>
    </row>
    <row r="1432" spans="1:12" x14ac:dyDescent="0.3">
      <c r="A1432" s="8"/>
      <c r="B1432" s="8"/>
      <c r="C1432" s="9" t="s">
        <v>878</v>
      </c>
      <c r="D1432" s="9" t="s">
        <v>879</v>
      </c>
      <c r="E1432" s="10">
        <v>0</v>
      </c>
      <c r="F1432" s="10">
        <v>30436.68</v>
      </c>
      <c r="G1432" s="10">
        <v>90000</v>
      </c>
      <c r="H1432" s="10">
        <v>100000</v>
      </c>
      <c r="I1432" s="10" t="str">
        <f t="shared" si="88"/>
        <v>-</v>
      </c>
      <c r="J1432" s="10">
        <f t="shared" si="89"/>
        <v>295.69585119007724</v>
      </c>
      <c r="K1432" s="10" t="str">
        <f t="shared" si="90"/>
        <v>-</v>
      </c>
      <c r="L1432" s="10">
        <f t="shared" si="91"/>
        <v>328.55094576675248</v>
      </c>
    </row>
    <row r="1433" spans="1:12" x14ac:dyDescent="0.3">
      <c r="A1433" s="8"/>
      <c r="B1433" s="8"/>
      <c r="C1433" s="9" t="s">
        <v>880</v>
      </c>
      <c r="D1433" s="9" t="s">
        <v>881</v>
      </c>
      <c r="E1433" s="10">
        <v>3562856.01</v>
      </c>
      <c r="F1433" s="10">
        <v>3851072.83</v>
      </c>
      <c r="G1433" s="10">
        <v>4537977.87</v>
      </c>
      <c r="H1433" s="10">
        <v>4706601.7</v>
      </c>
      <c r="I1433" s="10">
        <f t="shared" si="88"/>
        <v>127.36910661736229</v>
      </c>
      <c r="J1433" s="10">
        <f t="shared" si="89"/>
        <v>117.83671902148886</v>
      </c>
      <c r="K1433" s="10">
        <f t="shared" si="90"/>
        <v>132.10193414468077</v>
      </c>
      <c r="L1433" s="10">
        <f t="shared" si="91"/>
        <v>122.21533862811937</v>
      </c>
    </row>
    <row r="1434" spans="1:12" x14ac:dyDescent="0.3">
      <c r="A1434" s="5"/>
      <c r="B1434" s="6" t="s">
        <v>463</v>
      </c>
      <c r="C1434" s="5"/>
      <c r="D1434" s="6" t="s">
        <v>464</v>
      </c>
      <c r="E1434" s="7">
        <f>+E1435</f>
        <v>0</v>
      </c>
      <c r="F1434" s="7">
        <f>+F1435</f>
        <v>0</v>
      </c>
      <c r="G1434" s="7">
        <f>+G1435</f>
        <v>50000</v>
      </c>
      <c r="H1434" s="7">
        <f>+H1435</f>
        <v>0</v>
      </c>
      <c r="I1434" s="7" t="str">
        <f t="shared" si="88"/>
        <v>-</v>
      </c>
      <c r="J1434" s="7" t="str">
        <f t="shared" si="89"/>
        <v>-</v>
      </c>
      <c r="K1434" s="7" t="str">
        <f t="shared" si="90"/>
        <v>-</v>
      </c>
      <c r="L1434" s="7" t="str">
        <f t="shared" si="91"/>
        <v>-</v>
      </c>
    </row>
    <row r="1435" spans="1:12" x14ac:dyDescent="0.3">
      <c r="A1435" s="8"/>
      <c r="B1435" s="8"/>
      <c r="C1435" s="9" t="s">
        <v>868</v>
      </c>
      <c r="D1435" s="9" t="s">
        <v>869</v>
      </c>
      <c r="E1435" s="10">
        <v>0</v>
      </c>
      <c r="F1435" s="10">
        <v>0</v>
      </c>
      <c r="G1435" s="10">
        <v>50000</v>
      </c>
      <c r="H1435" s="10">
        <v>0</v>
      </c>
      <c r="I1435" s="10" t="str">
        <f t="shared" si="88"/>
        <v>-</v>
      </c>
      <c r="J1435" s="10" t="str">
        <f t="shared" si="89"/>
        <v>-</v>
      </c>
      <c r="K1435" s="10" t="str">
        <f t="shared" si="90"/>
        <v>-</v>
      </c>
      <c r="L1435" s="10" t="str">
        <f t="shared" si="91"/>
        <v>-</v>
      </c>
    </row>
    <row r="1436" spans="1:12" x14ac:dyDescent="0.3">
      <c r="A1436" s="5"/>
      <c r="B1436" s="6" t="s">
        <v>89</v>
      </c>
      <c r="C1436" s="5"/>
      <c r="D1436" s="6" t="s">
        <v>90</v>
      </c>
      <c r="E1436" s="7">
        <f>+E1437+E1438+E1439</f>
        <v>9902.64</v>
      </c>
      <c r="F1436" s="7">
        <f>+F1437+F1438+F1439</f>
        <v>14040.11</v>
      </c>
      <c r="G1436" s="7">
        <f>+G1437+G1438+G1439</f>
        <v>17150</v>
      </c>
      <c r="H1436" s="7">
        <f>+H1437+H1438+H1439</f>
        <v>17150</v>
      </c>
      <c r="I1436" s="7">
        <f t="shared" si="88"/>
        <v>173.18614026158684</v>
      </c>
      <c r="J1436" s="7">
        <f t="shared" si="89"/>
        <v>122.15004013501319</v>
      </c>
      <c r="K1436" s="7">
        <f t="shared" si="90"/>
        <v>173.18614026158684</v>
      </c>
      <c r="L1436" s="7">
        <f t="shared" si="91"/>
        <v>122.15004013501319</v>
      </c>
    </row>
    <row r="1437" spans="1:12" x14ac:dyDescent="0.3">
      <c r="A1437" s="8"/>
      <c r="B1437" s="8"/>
      <c r="C1437" s="9" t="s">
        <v>882</v>
      </c>
      <c r="D1437" s="9" t="s">
        <v>883</v>
      </c>
      <c r="E1437" s="10">
        <v>0</v>
      </c>
      <c r="F1437" s="10">
        <v>3599.41</v>
      </c>
      <c r="G1437" s="10">
        <v>5000</v>
      </c>
      <c r="H1437" s="10">
        <v>5000</v>
      </c>
      <c r="I1437" s="10" t="str">
        <f t="shared" si="88"/>
        <v>-</v>
      </c>
      <c r="J1437" s="10">
        <f t="shared" si="89"/>
        <v>138.91165496567496</v>
      </c>
      <c r="K1437" s="10" t="str">
        <f t="shared" si="90"/>
        <v>-</v>
      </c>
      <c r="L1437" s="10">
        <f t="shared" si="91"/>
        <v>138.91165496567496</v>
      </c>
    </row>
    <row r="1438" spans="1:12" x14ac:dyDescent="0.3">
      <c r="A1438" s="8"/>
      <c r="B1438" s="8"/>
      <c r="C1438" s="9" t="s">
        <v>866</v>
      </c>
      <c r="D1438" s="9" t="s">
        <v>867</v>
      </c>
      <c r="E1438" s="10">
        <v>1846.83</v>
      </c>
      <c r="F1438" s="10">
        <v>0</v>
      </c>
      <c r="G1438" s="10">
        <v>0</v>
      </c>
      <c r="H1438" s="10">
        <v>0</v>
      </c>
      <c r="I1438" s="10">
        <f t="shared" si="88"/>
        <v>0</v>
      </c>
      <c r="J1438" s="10" t="str">
        <f t="shared" si="89"/>
        <v>-</v>
      </c>
      <c r="K1438" s="10">
        <f t="shared" si="90"/>
        <v>0</v>
      </c>
      <c r="L1438" s="10" t="str">
        <f t="shared" si="91"/>
        <v>-</v>
      </c>
    </row>
    <row r="1439" spans="1:12" x14ac:dyDescent="0.3">
      <c r="A1439" s="8"/>
      <c r="B1439" s="8"/>
      <c r="C1439" s="9" t="s">
        <v>868</v>
      </c>
      <c r="D1439" s="9" t="s">
        <v>869</v>
      </c>
      <c r="E1439" s="10">
        <v>8055.81</v>
      </c>
      <c r="F1439" s="10">
        <v>10440.700000000001</v>
      </c>
      <c r="G1439" s="10">
        <v>12150</v>
      </c>
      <c r="H1439" s="10">
        <v>12150</v>
      </c>
      <c r="I1439" s="10">
        <f t="shared" si="88"/>
        <v>150.8228222860271</v>
      </c>
      <c r="J1439" s="10">
        <f t="shared" si="89"/>
        <v>116.37150765753252</v>
      </c>
      <c r="K1439" s="10">
        <f t="shared" si="90"/>
        <v>150.8228222860271</v>
      </c>
      <c r="L1439" s="10">
        <f t="shared" si="91"/>
        <v>116.37150765753252</v>
      </c>
    </row>
    <row r="1440" spans="1:12" x14ac:dyDescent="0.3">
      <c r="A1440" s="5"/>
      <c r="B1440" s="6" t="s">
        <v>250</v>
      </c>
      <c r="C1440" s="5"/>
      <c r="D1440" s="6" t="s">
        <v>251</v>
      </c>
      <c r="E1440" s="7">
        <f>+E1441</f>
        <v>0</v>
      </c>
      <c r="F1440" s="7">
        <f>+F1441</f>
        <v>330.35</v>
      </c>
      <c r="G1440" s="7">
        <f>+G1441</f>
        <v>0</v>
      </c>
      <c r="H1440" s="7">
        <f>+H1441</f>
        <v>0</v>
      </c>
      <c r="I1440" s="7" t="str">
        <f t="shared" si="88"/>
        <v>-</v>
      </c>
      <c r="J1440" s="7">
        <f t="shared" si="89"/>
        <v>0</v>
      </c>
      <c r="K1440" s="7" t="str">
        <f t="shared" si="90"/>
        <v>-</v>
      </c>
      <c r="L1440" s="7">
        <f t="shared" si="91"/>
        <v>0</v>
      </c>
    </row>
    <row r="1441" spans="1:12" x14ac:dyDescent="0.3">
      <c r="A1441" s="8"/>
      <c r="B1441" s="8"/>
      <c r="C1441" s="9" t="s">
        <v>868</v>
      </c>
      <c r="D1441" s="9" t="s">
        <v>869</v>
      </c>
      <c r="E1441" s="10">
        <v>0</v>
      </c>
      <c r="F1441" s="10">
        <v>330.35</v>
      </c>
      <c r="G1441" s="10">
        <v>0</v>
      </c>
      <c r="H1441" s="10">
        <v>0</v>
      </c>
      <c r="I1441" s="10" t="str">
        <f t="shared" si="88"/>
        <v>-</v>
      </c>
      <c r="J1441" s="10">
        <f t="shared" si="89"/>
        <v>0</v>
      </c>
      <c r="K1441" s="10" t="str">
        <f t="shared" si="90"/>
        <v>-</v>
      </c>
      <c r="L1441" s="10">
        <f t="shared" si="91"/>
        <v>0</v>
      </c>
    </row>
    <row r="1442" spans="1:12" x14ac:dyDescent="0.3">
      <c r="A1442" s="5"/>
      <c r="B1442" s="6" t="s">
        <v>539</v>
      </c>
      <c r="C1442" s="5"/>
      <c r="D1442" s="6" t="s">
        <v>540</v>
      </c>
      <c r="E1442" s="7">
        <f>+E1443</f>
        <v>107560.44</v>
      </c>
      <c r="F1442" s="7">
        <f>+F1443</f>
        <v>0</v>
      </c>
      <c r="G1442" s="7">
        <f>+G1443</f>
        <v>0</v>
      </c>
      <c r="H1442" s="7">
        <f>+H1443</f>
        <v>0</v>
      </c>
      <c r="I1442" s="7">
        <f t="shared" si="88"/>
        <v>0</v>
      </c>
      <c r="J1442" s="7" t="str">
        <f t="shared" si="89"/>
        <v>-</v>
      </c>
      <c r="K1442" s="7">
        <f t="shared" si="90"/>
        <v>0</v>
      </c>
      <c r="L1442" s="7" t="str">
        <f t="shared" si="91"/>
        <v>-</v>
      </c>
    </row>
    <row r="1443" spans="1:12" x14ac:dyDescent="0.3">
      <c r="A1443" s="8"/>
      <c r="B1443" s="8"/>
      <c r="C1443" s="9" t="s">
        <v>884</v>
      </c>
      <c r="D1443" s="9" t="s">
        <v>885</v>
      </c>
      <c r="E1443" s="10">
        <v>107560.44</v>
      </c>
      <c r="F1443" s="10">
        <v>0</v>
      </c>
      <c r="G1443" s="10">
        <v>0</v>
      </c>
      <c r="H1443" s="10">
        <v>0</v>
      </c>
      <c r="I1443" s="10">
        <f t="shared" si="88"/>
        <v>0</v>
      </c>
      <c r="J1443" s="10" t="str">
        <f t="shared" si="89"/>
        <v>-</v>
      </c>
      <c r="K1443" s="10">
        <f t="shared" si="90"/>
        <v>0</v>
      </c>
      <c r="L1443" s="10" t="str">
        <f t="shared" si="91"/>
        <v>-</v>
      </c>
    </row>
    <row r="1444" spans="1:12" x14ac:dyDescent="0.3">
      <c r="A1444" s="5"/>
      <c r="B1444" s="6" t="s">
        <v>471</v>
      </c>
      <c r="C1444" s="5"/>
      <c r="D1444" s="6" t="s">
        <v>472</v>
      </c>
      <c r="E1444" s="7">
        <f>+E1445</f>
        <v>1805.6</v>
      </c>
      <c r="F1444" s="7">
        <f>+F1445</f>
        <v>0</v>
      </c>
      <c r="G1444" s="7">
        <f>+G1445</f>
        <v>0</v>
      </c>
      <c r="H1444" s="7">
        <f>+H1445</f>
        <v>0</v>
      </c>
      <c r="I1444" s="7">
        <f t="shared" si="88"/>
        <v>0</v>
      </c>
      <c r="J1444" s="7" t="str">
        <f t="shared" si="89"/>
        <v>-</v>
      </c>
      <c r="K1444" s="7">
        <f t="shared" si="90"/>
        <v>0</v>
      </c>
      <c r="L1444" s="7" t="str">
        <f t="shared" si="91"/>
        <v>-</v>
      </c>
    </row>
    <row r="1445" spans="1:12" x14ac:dyDescent="0.3">
      <c r="A1445" s="8"/>
      <c r="B1445" s="8"/>
      <c r="C1445" s="9" t="s">
        <v>884</v>
      </c>
      <c r="D1445" s="9" t="s">
        <v>885</v>
      </c>
      <c r="E1445" s="10">
        <v>1805.6</v>
      </c>
      <c r="F1445" s="10">
        <v>0</v>
      </c>
      <c r="G1445" s="10">
        <v>0</v>
      </c>
      <c r="H1445" s="10">
        <v>0</v>
      </c>
      <c r="I1445" s="10">
        <f t="shared" si="88"/>
        <v>0</v>
      </c>
      <c r="J1445" s="10" t="str">
        <f t="shared" si="89"/>
        <v>-</v>
      </c>
      <c r="K1445" s="10">
        <f t="shared" si="90"/>
        <v>0</v>
      </c>
      <c r="L1445" s="10" t="str">
        <f t="shared" si="91"/>
        <v>-</v>
      </c>
    </row>
    <row r="1446" spans="1:12" x14ac:dyDescent="0.3">
      <c r="A1446" s="5"/>
      <c r="B1446" s="6" t="s">
        <v>791</v>
      </c>
      <c r="C1446" s="5"/>
      <c r="D1446" s="6" t="s">
        <v>792</v>
      </c>
      <c r="E1446" s="7">
        <f>+E1447</f>
        <v>170350.12</v>
      </c>
      <c r="F1446" s="7">
        <f>+F1447</f>
        <v>191508.74</v>
      </c>
      <c r="G1446" s="7">
        <f>+G1447</f>
        <v>563337</v>
      </c>
      <c r="H1446" s="7">
        <f>+H1447</f>
        <v>563337</v>
      </c>
      <c r="I1446" s="7">
        <f t="shared" si="88"/>
        <v>330.69363261968937</v>
      </c>
      <c r="J1446" s="7">
        <f t="shared" si="89"/>
        <v>294.15733193169149</v>
      </c>
      <c r="K1446" s="7">
        <f t="shared" si="90"/>
        <v>330.69363261968937</v>
      </c>
      <c r="L1446" s="7">
        <f t="shared" si="91"/>
        <v>294.15733193169149</v>
      </c>
    </row>
    <row r="1447" spans="1:12" x14ac:dyDescent="0.3">
      <c r="A1447" s="8"/>
      <c r="B1447" s="8"/>
      <c r="C1447" s="9" t="s">
        <v>886</v>
      </c>
      <c r="D1447" s="9" t="s">
        <v>887</v>
      </c>
      <c r="E1447" s="10">
        <v>170350.12</v>
      </c>
      <c r="F1447" s="10">
        <v>191508.74</v>
      </c>
      <c r="G1447" s="10">
        <v>563337</v>
      </c>
      <c r="H1447" s="10">
        <v>563337</v>
      </c>
      <c r="I1447" s="10">
        <f t="shared" si="88"/>
        <v>330.69363261968937</v>
      </c>
      <c r="J1447" s="10">
        <f t="shared" si="89"/>
        <v>294.15733193169149</v>
      </c>
      <c r="K1447" s="10">
        <f t="shared" si="90"/>
        <v>330.69363261968937</v>
      </c>
      <c r="L1447" s="10">
        <f t="shared" si="91"/>
        <v>294.15733193169149</v>
      </c>
    </row>
    <row r="1448" spans="1:12" x14ac:dyDescent="0.3">
      <c r="A1448" s="5"/>
      <c r="B1448" s="6" t="s">
        <v>254</v>
      </c>
      <c r="C1448" s="5"/>
      <c r="D1448" s="6" t="s">
        <v>255</v>
      </c>
      <c r="E1448" s="7">
        <f>+E1449+E1450</f>
        <v>547278.85</v>
      </c>
      <c r="F1448" s="7">
        <f>+F1449+F1450</f>
        <v>298826.77</v>
      </c>
      <c r="G1448" s="7">
        <f>+G1449+G1450</f>
        <v>936663</v>
      </c>
      <c r="H1448" s="7">
        <f>+H1449+H1450</f>
        <v>936663</v>
      </c>
      <c r="I1448" s="7">
        <f t="shared" si="88"/>
        <v>171.14913174517889</v>
      </c>
      <c r="J1448" s="7">
        <f t="shared" si="89"/>
        <v>313.44681736512428</v>
      </c>
      <c r="K1448" s="7">
        <f t="shared" si="90"/>
        <v>171.14913174517889</v>
      </c>
      <c r="L1448" s="7">
        <f t="shared" si="91"/>
        <v>313.44681736512428</v>
      </c>
    </row>
    <row r="1449" spans="1:12" x14ac:dyDescent="0.3">
      <c r="A1449" s="8"/>
      <c r="B1449" s="8"/>
      <c r="C1449" s="9" t="s">
        <v>878</v>
      </c>
      <c r="D1449" s="9" t="s">
        <v>879</v>
      </c>
      <c r="E1449" s="10">
        <v>0</v>
      </c>
      <c r="F1449" s="10">
        <v>84491.21</v>
      </c>
      <c r="G1449" s="10">
        <v>0</v>
      </c>
      <c r="H1449" s="10">
        <v>0</v>
      </c>
      <c r="I1449" s="10" t="str">
        <f t="shared" si="88"/>
        <v>-</v>
      </c>
      <c r="J1449" s="10">
        <f t="shared" si="89"/>
        <v>0</v>
      </c>
      <c r="K1449" s="10" t="str">
        <f t="shared" si="90"/>
        <v>-</v>
      </c>
      <c r="L1449" s="10">
        <f t="shared" si="91"/>
        <v>0</v>
      </c>
    </row>
    <row r="1450" spans="1:12" x14ac:dyDescent="0.3">
      <c r="A1450" s="8"/>
      <c r="B1450" s="8"/>
      <c r="C1450" s="9" t="s">
        <v>886</v>
      </c>
      <c r="D1450" s="9" t="s">
        <v>887</v>
      </c>
      <c r="E1450" s="10">
        <v>547278.85</v>
      </c>
      <c r="F1450" s="10">
        <v>214335.56</v>
      </c>
      <c r="G1450" s="10">
        <v>936663</v>
      </c>
      <c r="H1450" s="10">
        <v>936663</v>
      </c>
      <c r="I1450" s="10">
        <f t="shared" si="88"/>
        <v>171.14913174517889</v>
      </c>
      <c r="J1450" s="10">
        <f t="shared" si="89"/>
        <v>437.00774617147056</v>
      </c>
      <c r="K1450" s="10">
        <f t="shared" si="90"/>
        <v>171.14913174517889</v>
      </c>
      <c r="L1450" s="10">
        <f t="shared" si="91"/>
        <v>437.00774617147056</v>
      </c>
    </row>
    <row r="1451" spans="1:12" x14ac:dyDescent="0.3">
      <c r="A1451" s="2" t="s">
        <v>888</v>
      </c>
      <c r="B1451" s="3"/>
      <c r="C1451" s="3"/>
      <c r="D1451" s="2" t="s">
        <v>889</v>
      </c>
      <c r="E1451" s="4">
        <f>+E1452+E1456+E1458+E1461+E1466+E1469+E1471+E1473+E1475</f>
        <v>20088.400000000001</v>
      </c>
      <c r="F1451" s="4">
        <f>+F1452+F1456+F1458+F1461+F1466+F1469+F1471+F1473+F1475</f>
        <v>23169.75</v>
      </c>
      <c r="G1451" s="4">
        <f>+G1452+G1456+G1458+G1461+G1466+G1469+G1471+G1473+G1475</f>
        <v>150200</v>
      </c>
      <c r="H1451" s="4">
        <f>+H1452+H1456+H1458+H1461+H1466+H1469+H1471+H1473+H1475</f>
        <v>67700</v>
      </c>
      <c r="I1451" s="4">
        <f t="shared" si="88"/>
        <v>747.69518727225659</v>
      </c>
      <c r="J1451" s="4">
        <f t="shared" si="89"/>
        <v>648.25904465952374</v>
      </c>
      <c r="K1451" s="4">
        <f t="shared" si="90"/>
        <v>337.01041397025142</v>
      </c>
      <c r="L1451" s="4">
        <f t="shared" si="91"/>
        <v>292.19132705359357</v>
      </c>
    </row>
    <row r="1452" spans="1:12" x14ac:dyDescent="0.3">
      <c r="A1452" s="5"/>
      <c r="B1452" s="6" t="s">
        <v>10</v>
      </c>
      <c r="C1452" s="5"/>
      <c r="D1452" s="6" t="s">
        <v>11</v>
      </c>
      <c r="E1452" s="7">
        <f>+E1453+E1454+E1455</f>
        <v>5446.1900000000005</v>
      </c>
      <c r="F1452" s="7">
        <f>+F1453+F1454+F1455</f>
        <v>3598.94</v>
      </c>
      <c r="G1452" s="7">
        <f>+G1453+G1454+G1455</f>
        <v>4610</v>
      </c>
      <c r="H1452" s="7">
        <f>+H1453+H1454+H1455</f>
        <v>6310</v>
      </c>
      <c r="I1452" s="7">
        <f t="shared" si="88"/>
        <v>84.646330737634926</v>
      </c>
      <c r="J1452" s="7">
        <f t="shared" si="89"/>
        <v>128.09327190783952</v>
      </c>
      <c r="K1452" s="7">
        <f t="shared" si="90"/>
        <v>115.86081278838967</v>
      </c>
      <c r="L1452" s="7">
        <f t="shared" si="91"/>
        <v>175.32940254630529</v>
      </c>
    </row>
    <row r="1453" spans="1:12" x14ac:dyDescent="0.3">
      <c r="A1453" s="8"/>
      <c r="B1453" s="8"/>
      <c r="C1453" s="9" t="s">
        <v>890</v>
      </c>
      <c r="D1453" s="9" t="s">
        <v>891</v>
      </c>
      <c r="E1453" s="10">
        <v>932.94</v>
      </c>
      <c r="F1453" s="10">
        <v>1127.3699999999999</v>
      </c>
      <c r="G1453" s="10">
        <v>2100</v>
      </c>
      <c r="H1453" s="10">
        <v>2900</v>
      </c>
      <c r="I1453" s="10">
        <f t="shared" si="88"/>
        <v>225.09486140587819</v>
      </c>
      <c r="J1453" s="10">
        <f t="shared" si="89"/>
        <v>186.27424891561779</v>
      </c>
      <c r="K1453" s="10">
        <f t="shared" si="90"/>
        <v>310.8452847985937</v>
      </c>
      <c r="L1453" s="10">
        <f t="shared" si="91"/>
        <v>257.23586755013883</v>
      </c>
    </row>
    <row r="1454" spans="1:12" x14ac:dyDescent="0.3">
      <c r="A1454" s="8"/>
      <c r="B1454" s="8"/>
      <c r="C1454" s="9" t="s">
        <v>892</v>
      </c>
      <c r="D1454" s="9" t="s">
        <v>893</v>
      </c>
      <c r="E1454" s="10">
        <v>4243.49</v>
      </c>
      <c r="F1454" s="10">
        <v>2381.65</v>
      </c>
      <c r="G1454" s="10">
        <v>2510</v>
      </c>
      <c r="H1454" s="10">
        <v>3110</v>
      </c>
      <c r="I1454" s="10">
        <f t="shared" si="88"/>
        <v>59.149426533348738</v>
      </c>
      <c r="J1454" s="10">
        <f t="shared" si="89"/>
        <v>105.38912098755064</v>
      </c>
      <c r="K1454" s="10">
        <f t="shared" si="90"/>
        <v>73.28873168076278</v>
      </c>
      <c r="L1454" s="10">
        <f t="shared" si="91"/>
        <v>130.58173955031177</v>
      </c>
    </row>
    <row r="1455" spans="1:12" x14ac:dyDescent="0.3">
      <c r="A1455" s="8"/>
      <c r="B1455" s="8"/>
      <c r="C1455" s="9" t="s">
        <v>894</v>
      </c>
      <c r="D1455" s="9" t="s">
        <v>895</v>
      </c>
      <c r="E1455" s="10">
        <v>269.76</v>
      </c>
      <c r="F1455" s="10">
        <v>89.92</v>
      </c>
      <c r="G1455" s="10">
        <v>0</v>
      </c>
      <c r="H1455" s="10">
        <v>300</v>
      </c>
      <c r="I1455" s="10">
        <f t="shared" si="88"/>
        <v>0</v>
      </c>
      <c r="J1455" s="10">
        <f t="shared" si="89"/>
        <v>0</v>
      </c>
      <c r="K1455" s="10">
        <f t="shared" si="90"/>
        <v>111.20996441281139</v>
      </c>
      <c r="L1455" s="10">
        <f t="shared" si="91"/>
        <v>333.62989323843414</v>
      </c>
    </row>
    <row r="1456" spans="1:12" x14ac:dyDescent="0.3">
      <c r="A1456" s="5"/>
      <c r="B1456" s="6" t="s">
        <v>41</v>
      </c>
      <c r="C1456" s="5"/>
      <c r="D1456" s="6" t="s">
        <v>42</v>
      </c>
      <c r="E1456" s="7">
        <f>+E1457</f>
        <v>0</v>
      </c>
      <c r="F1456" s="7">
        <f>+F1457</f>
        <v>280</v>
      </c>
      <c r="G1456" s="7">
        <f>+G1457</f>
        <v>300</v>
      </c>
      <c r="H1456" s="7">
        <f>+H1457</f>
        <v>400</v>
      </c>
      <c r="I1456" s="7" t="str">
        <f t="shared" si="88"/>
        <v>-</v>
      </c>
      <c r="J1456" s="7">
        <f t="shared" si="89"/>
        <v>107.14285714285714</v>
      </c>
      <c r="K1456" s="7" t="str">
        <f t="shared" si="90"/>
        <v>-</v>
      </c>
      <c r="L1456" s="7">
        <f t="shared" si="91"/>
        <v>142.85714285714286</v>
      </c>
    </row>
    <row r="1457" spans="1:12" x14ac:dyDescent="0.3">
      <c r="A1457" s="8"/>
      <c r="B1457" s="8"/>
      <c r="C1457" s="9" t="s">
        <v>892</v>
      </c>
      <c r="D1457" s="9" t="s">
        <v>893</v>
      </c>
      <c r="E1457" s="10">
        <v>0</v>
      </c>
      <c r="F1457" s="10">
        <v>280</v>
      </c>
      <c r="G1457" s="10">
        <v>300</v>
      </c>
      <c r="H1457" s="10">
        <v>400</v>
      </c>
      <c r="I1457" s="10" t="str">
        <f t="shared" si="88"/>
        <v>-</v>
      </c>
      <c r="J1457" s="10">
        <f t="shared" si="89"/>
        <v>107.14285714285714</v>
      </c>
      <c r="K1457" s="10" t="str">
        <f t="shared" si="90"/>
        <v>-</v>
      </c>
      <c r="L1457" s="10">
        <f t="shared" si="91"/>
        <v>142.85714285714286</v>
      </c>
    </row>
    <row r="1458" spans="1:12" x14ac:dyDescent="0.3">
      <c r="A1458" s="5"/>
      <c r="B1458" s="6" t="s">
        <v>45</v>
      </c>
      <c r="C1458" s="5"/>
      <c r="D1458" s="6" t="s">
        <v>46</v>
      </c>
      <c r="E1458" s="7">
        <f>+E1459+E1460</f>
        <v>6077.52</v>
      </c>
      <c r="F1458" s="7">
        <f>+F1459+F1460</f>
        <v>4483.6100000000006</v>
      </c>
      <c r="G1458" s="7">
        <f>+G1459+G1460</f>
        <v>7130</v>
      </c>
      <c r="H1458" s="7">
        <f>+H1459+H1460</f>
        <v>8280</v>
      </c>
      <c r="I1458" s="7">
        <f t="shared" si="88"/>
        <v>117.31759006963365</v>
      </c>
      <c r="J1458" s="7">
        <f t="shared" si="89"/>
        <v>159.02364389409425</v>
      </c>
      <c r="K1458" s="7">
        <f t="shared" si="90"/>
        <v>136.23978201634876</v>
      </c>
      <c r="L1458" s="7">
        <f t="shared" si="91"/>
        <v>184.67261871572236</v>
      </c>
    </row>
    <row r="1459" spans="1:12" x14ac:dyDescent="0.3">
      <c r="A1459" s="8"/>
      <c r="B1459" s="8"/>
      <c r="C1459" s="9" t="s">
        <v>890</v>
      </c>
      <c r="D1459" s="9" t="s">
        <v>891</v>
      </c>
      <c r="E1459" s="10">
        <v>2611.73</v>
      </c>
      <c r="F1459" s="10">
        <v>2654.17</v>
      </c>
      <c r="G1459" s="10">
        <v>4030</v>
      </c>
      <c r="H1459" s="10">
        <v>4030</v>
      </c>
      <c r="I1459" s="10">
        <f t="shared" si="88"/>
        <v>154.3038522358743</v>
      </c>
      <c r="J1459" s="10">
        <f t="shared" si="89"/>
        <v>151.83654400434034</v>
      </c>
      <c r="K1459" s="10">
        <f t="shared" si="90"/>
        <v>154.3038522358743</v>
      </c>
      <c r="L1459" s="10">
        <f t="shared" si="91"/>
        <v>151.83654400434034</v>
      </c>
    </row>
    <row r="1460" spans="1:12" x14ac:dyDescent="0.3">
      <c r="A1460" s="8"/>
      <c r="B1460" s="8"/>
      <c r="C1460" s="9" t="s">
        <v>892</v>
      </c>
      <c r="D1460" s="9" t="s">
        <v>893</v>
      </c>
      <c r="E1460" s="10">
        <v>3465.79</v>
      </c>
      <c r="F1460" s="10">
        <v>1829.44</v>
      </c>
      <c r="G1460" s="10">
        <v>3100</v>
      </c>
      <c r="H1460" s="10">
        <v>4250</v>
      </c>
      <c r="I1460" s="10">
        <f t="shared" si="88"/>
        <v>89.445696363599652</v>
      </c>
      <c r="J1460" s="10">
        <f t="shared" si="89"/>
        <v>169.45076088857792</v>
      </c>
      <c r="K1460" s="10">
        <f t="shared" si="90"/>
        <v>122.62716436945111</v>
      </c>
      <c r="L1460" s="10">
        <f t="shared" si="91"/>
        <v>232.31152702466326</v>
      </c>
    </row>
    <row r="1461" spans="1:12" x14ac:dyDescent="0.3">
      <c r="A1461" s="5"/>
      <c r="B1461" s="6" t="s">
        <v>51</v>
      </c>
      <c r="C1461" s="5"/>
      <c r="D1461" s="6" t="s">
        <v>52</v>
      </c>
      <c r="E1461" s="7">
        <f>+E1462+E1463+E1464+E1465</f>
        <v>3082.8500000000004</v>
      </c>
      <c r="F1461" s="7">
        <f>+F1462+F1463+F1464+F1465</f>
        <v>662.38</v>
      </c>
      <c r="G1461" s="7">
        <f>+G1462+G1463+G1464+G1465</f>
        <v>4940</v>
      </c>
      <c r="H1461" s="7">
        <f>+H1462+H1463+H1464+H1465</f>
        <v>5690</v>
      </c>
      <c r="I1461" s="7">
        <f t="shared" si="88"/>
        <v>160.24133512820927</v>
      </c>
      <c r="J1461" s="7">
        <f t="shared" si="89"/>
        <v>745.7954648389142</v>
      </c>
      <c r="K1461" s="7">
        <f t="shared" si="90"/>
        <v>184.56947305253252</v>
      </c>
      <c r="L1461" s="7">
        <f t="shared" si="91"/>
        <v>859.02352124158347</v>
      </c>
    </row>
    <row r="1462" spans="1:12" x14ac:dyDescent="0.3">
      <c r="A1462" s="8"/>
      <c r="B1462" s="8"/>
      <c r="C1462" s="9" t="s">
        <v>890</v>
      </c>
      <c r="D1462" s="9" t="s">
        <v>891</v>
      </c>
      <c r="E1462" s="10">
        <v>536.44000000000005</v>
      </c>
      <c r="F1462" s="10">
        <v>325.92</v>
      </c>
      <c r="G1462" s="10">
        <v>1100</v>
      </c>
      <c r="H1462" s="10">
        <v>1350</v>
      </c>
      <c r="I1462" s="10">
        <f t="shared" si="88"/>
        <v>205.05555141301915</v>
      </c>
      <c r="J1462" s="10">
        <f t="shared" si="89"/>
        <v>337.50613647520862</v>
      </c>
      <c r="K1462" s="10">
        <f t="shared" si="90"/>
        <v>251.65908582506896</v>
      </c>
      <c r="L1462" s="10">
        <f t="shared" si="91"/>
        <v>414.21207658321055</v>
      </c>
    </row>
    <row r="1463" spans="1:12" x14ac:dyDescent="0.3">
      <c r="A1463" s="8"/>
      <c r="B1463" s="8"/>
      <c r="C1463" s="9" t="s">
        <v>892</v>
      </c>
      <c r="D1463" s="9" t="s">
        <v>893</v>
      </c>
      <c r="E1463" s="10">
        <v>405.33</v>
      </c>
      <c r="F1463" s="10">
        <v>336.46</v>
      </c>
      <c r="G1463" s="10">
        <v>440</v>
      </c>
      <c r="H1463" s="10">
        <v>840</v>
      </c>
      <c r="I1463" s="10">
        <f t="shared" si="88"/>
        <v>108.55352428885105</v>
      </c>
      <c r="J1463" s="10">
        <f t="shared" si="89"/>
        <v>130.77334601438508</v>
      </c>
      <c r="K1463" s="10">
        <f t="shared" si="90"/>
        <v>207.23854636962477</v>
      </c>
      <c r="L1463" s="10">
        <f t="shared" si="91"/>
        <v>249.6582060274624</v>
      </c>
    </row>
    <row r="1464" spans="1:12" x14ac:dyDescent="0.3">
      <c r="A1464" s="8"/>
      <c r="B1464" s="8"/>
      <c r="C1464" s="9" t="s">
        <v>896</v>
      </c>
      <c r="D1464" s="9" t="s">
        <v>897</v>
      </c>
      <c r="E1464" s="10">
        <v>1996.16</v>
      </c>
      <c r="F1464" s="10">
        <v>0</v>
      </c>
      <c r="G1464" s="10">
        <v>2000</v>
      </c>
      <c r="H1464" s="10">
        <v>2000</v>
      </c>
      <c r="I1464" s="10">
        <f t="shared" si="88"/>
        <v>100.19236934915037</v>
      </c>
      <c r="J1464" s="10" t="str">
        <f t="shared" si="89"/>
        <v>-</v>
      </c>
      <c r="K1464" s="10">
        <f t="shared" si="90"/>
        <v>100.19236934915037</v>
      </c>
      <c r="L1464" s="10" t="str">
        <f t="shared" si="91"/>
        <v>-</v>
      </c>
    </row>
    <row r="1465" spans="1:12" x14ac:dyDescent="0.3">
      <c r="A1465" s="8"/>
      <c r="B1465" s="8"/>
      <c r="C1465" s="9" t="s">
        <v>894</v>
      </c>
      <c r="D1465" s="9" t="s">
        <v>895</v>
      </c>
      <c r="E1465" s="10">
        <v>144.91999999999999</v>
      </c>
      <c r="F1465" s="10">
        <v>0</v>
      </c>
      <c r="G1465" s="10">
        <v>1400</v>
      </c>
      <c r="H1465" s="10">
        <v>1500</v>
      </c>
      <c r="I1465" s="10">
        <f t="shared" si="88"/>
        <v>966.05023461219992</v>
      </c>
      <c r="J1465" s="10" t="str">
        <f t="shared" si="89"/>
        <v>-</v>
      </c>
      <c r="K1465" s="10">
        <f t="shared" si="90"/>
        <v>1035.0538227987856</v>
      </c>
      <c r="L1465" s="10" t="str">
        <f t="shared" si="91"/>
        <v>-</v>
      </c>
    </row>
    <row r="1466" spans="1:12" x14ac:dyDescent="0.3">
      <c r="A1466" s="5"/>
      <c r="B1466" s="6" t="s">
        <v>53</v>
      </c>
      <c r="C1466" s="5"/>
      <c r="D1466" s="6" t="s">
        <v>54</v>
      </c>
      <c r="E1466" s="7">
        <f>+E1467+E1468</f>
        <v>152.53</v>
      </c>
      <c r="F1466" s="7">
        <f>+F1467+F1468</f>
        <v>0</v>
      </c>
      <c r="G1466" s="7">
        <f>+G1467+G1468</f>
        <v>700</v>
      </c>
      <c r="H1466" s="7">
        <f>+H1467+H1468</f>
        <v>700</v>
      </c>
      <c r="I1466" s="7">
        <f t="shared" si="88"/>
        <v>458.92611289582374</v>
      </c>
      <c r="J1466" s="7" t="str">
        <f t="shared" si="89"/>
        <v>-</v>
      </c>
      <c r="K1466" s="7">
        <f t="shared" si="90"/>
        <v>458.92611289582374</v>
      </c>
      <c r="L1466" s="7" t="str">
        <f t="shared" si="91"/>
        <v>-</v>
      </c>
    </row>
    <row r="1467" spans="1:12" x14ac:dyDescent="0.3">
      <c r="A1467" s="8"/>
      <c r="B1467" s="8"/>
      <c r="C1467" s="9" t="s">
        <v>890</v>
      </c>
      <c r="D1467" s="9" t="s">
        <v>891</v>
      </c>
      <c r="E1467" s="10">
        <v>53.39</v>
      </c>
      <c r="F1467" s="10">
        <v>0</v>
      </c>
      <c r="G1467" s="10">
        <v>300</v>
      </c>
      <c r="H1467" s="10">
        <v>300</v>
      </c>
      <c r="I1467" s="10">
        <f t="shared" si="88"/>
        <v>561.90297808578384</v>
      </c>
      <c r="J1467" s="10" t="str">
        <f t="shared" si="89"/>
        <v>-</v>
      </c>
      <c r="K1467" s="10">
        <f t="shared" si="90"/>
        <v>561.90297808578384</v>
      </c>
      <c r="L1467" s="10" t="str">
        <f t="shared" si="91"/>
        <v>-</v>
      </c>
    </row>
    <row r="1468" spans="1:12" x14ac:dyDescent="0.3">
      <c r="A1468" s="8"/>
      <c r="B1468" s="8"/>
      <c r="C1468" s="9" t="s">
        <v>892</v>
      </c>
      <c r="D1468" s="9" t="s">
        <v>893</v>
      </c>
      <c r="E1468" s="10">
        <v>99.14</v>
      </c>
      <c r="F1468" s="10">
        <v>0</v>
      </c>
      <c r="G1468" s="10">
        <v>400</v>
      </c>
      <c r="H1468" s="10">
        <v>400</v>
      </c>
      <c r="I1468" s="10">
        <f t="shared" si="88"/>
        <v>403.46984062941294</v>
      </c>
      <c r="J1468" s="10" t="str">
        <f t="shared" si="89"/>
        <v>-</v>
      </c>
      <c r="K1468" s="10">
        <f t="shared" si="90"/>
        <v>403.46984062941294</v>
      </c>
      <c r="L1468" s="10" t="str">
        <f t="shared" si="91"/>
        <v>-</v>
      </c>
    </row>
    <row r="1469" spans="1:12" x14ac:dyDescent="0.3">
      <c r="A1469" s="5"/>
      <c r="B1469" s="6" t="s">
        <v>55</v>
      </c>
      <c r="C1469" s="5"/>
      <c r="D1469" s="6" t="s">
        <v>56</v>
      </c>
      <c r="E1469" s="7">
        <f>+E1470</f>
        <v>1026.6400000000001</v>
      </c>
      <c r="F1469" s="7">
        <f>+F1470</f>
        <v>510.22</v>
      </c>
      <c r="G1469" s="7">
        <f>+G1470</f>
        <v>1520</v>
      </c>
      <c r="H1469" s="7">
        <f>+H1470</f>
        <v>1620</v>
      </c>
      <c r="I1469" s="7">
        <f t="shared" si="88"/>
        <v>148.0557936569781</v>
      </c>
      <c r="J1469" s="7">
        <f t="shared" si="89"/>
        <v>297.91070518599815</v>
      </c>
      <c r="K1469" s="7">
        <f t="shared" si="90"/>
        <v>157.79630639756874</v>
      </c>
      <c r="L1469" s="7">
        <f t="shared" si="91"/>
        <v>317.51009368507698</v>
      </c>
    </row>
    <row r="1470" spans="1:12" x14ac:dyDescent="0.3">
      <c r="A1470" s="8"/>
      <c r="B1470" s="8"/>
      <c r="C1470" s="9" t="s">
        <v>890</v>
      </c>
      <c r="D1470" s="9" t="s">
        <v>891</v>
      </c>
      <c r="E1470" s="10">
        <v>1026.6400000000001</v>
      </c>
      <c r="F1470" s="10">
        <v>510.22</v>
      </c>
      <c r="G1470" s="10">
        <v>1520</v>
      </c>
      <c r="H1470" s="10">
        <v>1620</v>
      </c>
      <c r="I1470" s="10">
        <f t="shared" si="88"/>
        <v>148.0557936569781</v>
      </c>
      <c r="J1470" s="10">
        <f t="shared" si="89"/>
        <v>297.91070518599815</v>
      </c>
      <c r="K1470" s="10">
        <f t="shared" si="90"/>
        <v>157.79630639756874</v>
      </c>
      <c r="L1470" s="10">
        <f t="shared" si="91"/>
        <v>317.51009368507698</v>
      </c>
    </row>
    <row r="1471" spans="1:12" x14ac:dyDescent="0.3">
      <c r="A1471" s="5"/>
      <c r="B1471" s="6" t="s">
        <v>89</v>
      </c>
      <c r="C1471" s="5"/>
      <c r="D1471" s="6" t="s">
        <v>90</v>
      </c>
      <c r="E1471" s="7">
        <f>+E1472</f>
        <v>3269.75</v>
      </c>
      <c r="F1471" s="7">
        <f>+F1472</f>
        <v>0</v>
      </c>
      <c r="G1471" s="7">
        <f>+G1472</f>
        <v>0</v>
      </c>
      <c r="H1471" s="7">
        <f>+H1472</f>
        <v>0</v>
      </c>
      <c r="I1471" s="7">
        <f t="shared" si="88"/>
        <v>0</v>
      </c>
      <c r="J1471" s="7" t="str">
        <f t="shared" si="89"/>
        <v>-</v>
      </c>
      <c r="K1471" s="7">
        <f t="shared" si="90"/>
        <v>0</v>
      </c>
      <c r="L1471" s="7" t="str">
        <f t="shared" si="91"/>
        <v>-</v>
      </c>
    </row>
    <row r="1472" spans="1:12" x14ac:dyDescent="0.3">
      <c r="A1472" s="8"/>
      <c r="B1472" s="8"/>
      <c r="C1472" s="9" t="s">
        <v>894</v>
      </c>
      <c r="D1472" s="9" t="s">
        <v>895</v>
      </c>
      <c r="E1472" s="10">
        <v>3269.75</v>
      </c>
      <c r="F1472" s="10">
        <v>0</v>
      </c>
      <c r="G1472" s="10">
        <v>0</v>
      </c>
      <c r="H1472" s="10">
        <v>0</v>
      </c>
      <c r="I1472" s="10">
        <f t="shared" si="88"/>
        <v>0</v>
      </c>
      <c r="J1472" s="10" t="str">
        <f t="shared" si="89"/>
        <v>-</v>
      </c>
      <c r="K1472" s="10">
        <f t="shared" si="90"/>
        <v>0</v>
      </c>
      <c r="L1472" s="10" t="str">
        <f t="shared" si="91"/>
        <v>-</v>
      </c>
    </row>
    <row r="1473" spans="1:12" x14ac:dyDescent="0.3">
      <c r="A1473" s="5"/>
      <c r="B1473" s="6" t="s">
        <v>252</v>
      </c>
      <c r="C1473" s="5"/>
      <c r="D1473" s="6" t="s">
        <v>253</v>
      </c>
      <c r="E1473" s="7">
        <f>+E1474</f>
        <v>1032.92</v>
      </c>
      <c r="F1473" s="7">
        <f>+F1474</f>
        <v>336.6</v>
      </c>
      <c r="G1473" s="7">
        <f>+G1474</f>
        <v>131000</v>
      </c>
      <c r="H1473" s="7">
        <f>+H1474</f>
        <v>44700</v>
      </c>
      <c r="I1473" s="7">
        <f t="shared" si="88"/>
        <v>12682.49235177942</v>
      </c>
      <c r="J1473" s="7">
        <f t="shared" si="89"/>
        <v>38918.597742127153</v>
      </c>
      <c r="K1473" s="7">
        <f t="shared" si="90"/>
        <v>4327.5374665995432</v>
      </c>
      <c r="L1473" s="7">
        <f t="shared" si="91"/>
        <v>13279.857397504455</v>
      </c>
    </row>
    <row r="1474" spans="1:12" x14ac:dyDescent="0.3">
      <c r="A1474" s="8"/>
      <c r="B1474" s="8"/>
      <c r="C1474" s="9" t="s">
        <v>894</v>
      </c>
      <c r="D1474" s="9" t="s">
        <v>895</v>
      </c>
      <c r="E1474" s="10">
        <v>1032.92</v>
      </c>
      <c r="F1474" s="10">
        <v>336.6</v>
      </c>
      <c r="G1474" s="10">
        <v>131000</v>
      </c>
      <c r="H1474" s="10">
        <v>44700</v>
      </c>
      <c r="I1474" s="10">
        <f t="shared" si="88"/>
        <v>12682.49235177942</v>
      </c>
      <c r="J1474" s="10">
        <f t="shared" si="89"/>
        <v>38918.597742127153</v>
      </c>
      <c r="K1474" s="10">
        <f t="shared" si="90"/>
        <v>4327.5374665995432</v>
      </c>
      <c r="L1474" s="10">
        <f t="shared" si="91"/>
        <v>13279.857397504455</v>
      </c>
    </row>
    <row r="1475" spans="1:12" x14ac:dyDescent="0.3">
      <c r="A1475" s="5"/>
      <c r="B1475" s="6" t="s">
        <v>471</v>
      </c>
      <c r="C1475" s="5"/>
      <c r="D1475" s="6" t="s">
        <v>472</v>
      </c>
      <c r="E1475" s="7">
        <f>+E1476</f>
        <v>0</v>
      </c>
      <c r="F1475" s="7">
        <f>+F1476</f>
        <v>13298</v>
      </c>
      <c r="G1475" s="7">
        <f>+G1476</f>
        <v>0</v>
      </c>
      <c r="H1475" s="7">
        <f>+H1476</f>
        <v>0</v>
      </c>
      <c r="I1475" s="7" t="str">
        <f t="shared" ref="I1475:I1538" si="92">IF(E1475&lt;&gt;0,G1475/E1475*100,"-")</f>
        <v>-</v>
      </c>
      <c r="J1475" s="7">
        <f t="shared" ref="J1475:J1538" si="93">IF(F1475&lt;&gt;0,G1475/F1475*100,"-")</f>
        <v>0</v>
      </c>
      <c r="K1475" s="7" t="str">
        <f t="shared" ref="K1475:K1538" si="94">IF(E1475&lt;&gt;0,H1475/E1475*100,"-")</f>
        <v>-</v>
      </c>
      <c r="L1475" s="7">
        <f t="shared" ref="L1475:L1538" si="95">IF(F1475&lt;&gt;0,H1475/F1475*100,"-")</f>
        <v>0</v>
      </c>
    </row>
    <row r="1476" spans="1:12" x14ac:dyDescent="0.3">
      <c r="A1476" s="8"/>
      <c r="B1476" s="8"/>
      <c r="C1476" s="9" t="s">
        <v>894</v>
      </c>
      <c r="D1476" s="9" t="s">
        <v>895</v>
      </c>
      <c r="E1476" s="10">
        <v>0</v>
      </c>
      <c r="F1476" s="10">
        <v>13298</v>
      </c>
      <c r="G1476" s="10">
        <v>0</v>
      </c>
      <c r="H1476" s="10">
        <v>0</v>
      </c>
      <c r="I1476" s="10" t="str">
        <f t="shared" si="92"/>
        <v>-</v>
      </c>
      <c r="J1476" s="10">
        <f t="shared" si="93"/>
        <v>0</v>
      </c>
      <c r="K1476" s="10" t="str">
        <f t="shared" si="94"/>
        <v>-</v>
      </c>
      <c r="L1476" s="10">
        <f t="shared" si="95"/>
        <v>0</v>
      </c>
    </row>
    <row r="1477" spans="1:12" x14ac:dyDescent="0.3">
      <c r="A1477" s="2" t="s">
        <v>898</v>
      </c>
      <c r="B1477" s="3"/>
      <c r="C1477" s="3"/>
      <c r="D1477" s="2" t="s">
        <v>899</v>
      </c>
      <c r="E1477" s="4">
        <f>+E1478+E1482+E1485+E1488+E1493+E1495+E1498+E1500</f>
        <v>24507.31</v>
      </c>
      <c r="F1477" s="4">
        <f>+F1478+F1482+F1485+F1488+F1493+F1495+F1498+F1500</f>
        <v>24816.98</v>
      </c>
      <c r="G1477" s="4">
        <f>+G1478+G1482+G1485+G1488+G1493+G1495+G1498+G1500</f>
        <v>63000</v>
      </c>
      <c r="H1477" s="4">
        <f>+H1478+H1482+H1485+H1488+H1493+H1495+H1498+H1500</f>
        <v>59700</v>
      </c>
      <c r="I1477" s="4">
        <f t="shared" si="92"/>
        <v>257.0661569956066</v>
      </c>
      <c r="J1477" s="4">
        <f t="shared" si="93"/>
        <v>253.85844691819875</v>
      </c>
      <c r="K1477" s="4">
        <f t="shared" si="94"/>
        <v>243.6007868672653</v>
      </c>
      <c r="L1477" s="4">
        <f t="shared" si="95"/>
        <v>240.56109969867404</v>
      </c>
    </row>
    <row r="1478" spans="1:12" x14ac:dyDescent="0.3">
      <c r="A1478" s="5"/>
      <c r="B1478" s="6" t="s">
        <v>10</v>
      </c>
      <c r="C1478" s="5"/>
      <c r="D1478" s="6" t="s">
        <v>11</v>
      </c>
      <c r="E1478" s="7">
        <f>+E1479+E1480+E1481</f>
        <v>2052.8000000000002</v>
      </c>
      <c r="F1478" s="7">
        <f>+F1479+F1480+F1481</f>
        <v>2600.63</v>
      </c>
      <c r="G1478" s="7">
        <f>+G1479+G1480+G1481</f>
        <v>4700</v>
      </c>
      <c r="H1478" s="7">
        <f>+H1479+H1480+H1481</f>
        <v>4300</v>
      </c>
      <c r="I1478" s="7">
        <f t="shared" si="92"/>
        <v>228.95557287607167</v>
      </c>
      <c r="J1478" s="7">
        <f t="shared" si="93"/>
        <v>180.72543960501878</v>
      </c>
      <c r="K1478" s="7">
        <f t="shared" si="94"/>
        <v>209.46999220576771</v>
      </c>
      <c r="L1478" s="7">
        <f t="shared" si="95"/>
        <v>165.34455112799591</v>
      </c>
    </row>
    <row r="1479" spans="1:12" x14ac:dyDescent="0.3">
      <c r="A1479" s="8"/>
      <c r="B1479" s="8"/>
      <c r="C1479" s="9" t="s">
        <v>900</v>
      </c>
      <c r="D1479" s="9" t="s">
        <v>891</v>
      </c>
      <c r="E1479" s="10">
        <v>132.77000000000001</v>
      </c>
      <c r="F1479" s="10">
        <v>87.31</v>
      </c>
      <c r="G1479" s="10">
        <v>1350</v>
      </c>
      <c r="H1479" s="10">
        <v>1050</v>
      </c>
      <c r="I1479" s="10">
        <f t="shared" si="92"/>
        <v>1016.7959629434358</v>
      </c>
      <c r="J1479" s="10">
        <f t="shared" si="93"/>
        <v>1546.2146374985682</v>
      </c>
      <c r="K1479" s="10">
        <f t="shared" si="94"/>
        <v>790.84130451156125</v>
      </c>
      <c r="L1479" s="10">
        <f t="shared" si="95"/>
        <v>1202.6113847211086</v>
      </c>
    </row>
    <row r="1480" spans="1:12" x14ac:dyDescent="0.3">
      <c r="A1480" s="8"/>
      <c r="B1480" s="8"/>
      <c r="C1480" s="9" t="s">
        <v>901</v>
      </c>
      <c r="D1480" s="9" t="s">
        <v>893</v>
      </c>
      <c r="E1480" s="10">
        <v>1850.98</v>
      </c>
      <c r="F1480" s="10">
        <v>2316.09</v>
      </c>
      <c r="G1480" s="10">
        <v>3350</v>
      </c>
      <c r="H1480" s="10">
        <v>3250</v>
      </c>
      <c r="I1480" s="10">
        <f t="shared" si="92"/>
        <v>180.98520783584914</v>
      </c>
      <c r="J1480" s="10">
        <f t="shared" si="93"/>
        <v>144.64032054022081</v>
      </c>
      <c r="K1480" s="10">
        <f t="shared" si="94"/>
        <v>175.58266431836108</v>
      </c>
      <c r="L1480" s="10">
        <f t="shared" si="95"/>
        <v>140.32269903155751</v>
      </c>
    </row>
    <row r="1481" spans="1:12" x14ac:dyDescent="0.3">
      <c r="A1481" s="8"/>
      <c r="B1481" s="8"/>
      <c r="C1481" s="9" t="s">
        <v>902</v>
      </c>
      <c r="D1481" s="9" t="s">
        <v>895</v>
      </c>
      <c r="E1481" s="10">
        <v>69.05</v>
      </c>
      <c r="F1481" s="10">
        <v>197.23</v>
      </c>
      <c r="G1481" s="10">
        <v>0</v>
      </c>
      <c r="H1481" s="10">
        <v>0</v>
      </c>
      <c r="I1481" s="10">
        <f t="shared" si="92"/>
        <v>0</v>
      </c>
      <c r="J1481" s="10">
        <f t="shared" si="93"/>
        <v>0</v>
      </c>
      <c r="K1481" s="10">
        <f t="shared" si="94"/>
        <v>0</v>
      </c>
      <c r="L1481" s="10">
        <f t="shared" si="95"/>
        <v>0</v>
      </c>
    </row>
    <row r="1482" spans="1:12" x14ac:dyDescent="0.3">
      <c r="A1482" s="5"/>
      <c r="B1482" s="6" t="s">
        <v>41</v>
      </c>
      <c r="C1482" s="5"/>
      <c r="D1482" s="6" t="s">
        <v>42</v>
      </c>
      <c r="E1482" s="7">
        <f>+E1483+E1484</f>
        <v>0</v>
      </c>
      <c r="F1482" s="7">
        <f>+F1483+F1484</f>
        <v>633.9</v>
      </c>
      <c r="G1482" s="7">
        <f>+G1483+G1484</f>
        <v>800</v>
      </c>
      <c r="H1482" s="7">
        <f>+H1483+H1484</f>
        <v>700</v>
      </c>
      <c r="I1482" s="7" t="str">
        <f t="shared" si="92"/>
        <v>-</v>
      </c>
      <c r="J1482" s="7">
        <f t="shared" si="93"/>
        <v>126.20287111531788</v>
      </c>
      <c r="K1482" s="7" t="str">
        <f t="shared" si="94"/>
        <v>-</v>
      </c>
      <c r="L1482" s="7">
        <f t="shared" si="95"/>
        <v>110.42751222590314</v>
      </c>
    </row>
    <row r="1483" spans="1:12" x14ac:dyDescent="0.3">
      <c r="A1483" s="8"/>
      <c r="B1483" s="8"/>
      <c r="C1483" s="9" t="s">
        <v>900</v>
      </c>
      <c r="D1483" s="9" t="s">
        <v>891</v>
      </c>
      <c r="E1483" s="10">
        <v>0</v>
      </c>
      <c r="F1483" s="10">
        <v>0</v>
      </c>
      <c r="G1483" s="10">
        <v>300</v>
      </c>
      <c r="H1483" s="10">
        <v>200</v>
      </c>
      <c r="I1483" s="10" t="str">
        <f t="shared" si="92"/>
        <v>-</v>
      </c>
      <c r="J1483" s="10" t="str">
        <f t="shared" si="93"/>
        <v>-</v>
      </c>
      <c r="K1483" s="10" t="str">
        <f t="shared" si="94"/>
        <v>-</v>
      </c>
      <c r="L1483" s="10" t="str">
        <f t="shared" si="95"/>
        <v>-</v>
      </c>
    </row>
    <row r="1484" spans="1:12" x14ac:dyDescent="0.3">
      <c r="A1484" s="8"/>
      <c r="B1484" s="8"/>
      <c r="C1484" s="9" t="s">
        <v>901</v>
      </c>
      <c r="D1484" s="9" t="s">
        <v>893</v>
      </c>
      <c r="E1484" s="10">
        <v>0</v>
      </c>
      <c r="F1484" s="10">
        <v>633.9</v>
      </c>
      <c r="G1484" s="10">
        <v>500</v>
      </c>
      <c r="H1484" s="10">
        <v>500</v>
      </c>
      <c r="I1484" s="10" t="str">
        <f t="shared" si="92"/>
        <v>-</v>
      </c>
      <c r="J1484" s="10">
        <f t="shared" si="93"/>
        <v>78.876794447073678</v>
      </c>
      <c r="K1484" s="10" t="str">
        <f t="shared" si="94"/>
        <v>-</v>
      </c>
      <c r="L1484" s="10">
        <f t="shared" si="95"/>
        <v>78.876794447073678</v>
      </c>
    </row>
    <row r="1485" spans="1:12" x14ac:dyDescent="0.3">
      <c r="A1485" s="5"/>
      <c r="B1485" s="6" t="s">
        <v>45</v>
      </c>
      <c r="C1485" s="5"/>
      <c r="D1485" s="6" t="s">
        <v>46</v>
      </c>
      <c r="E1485" s="7">
        <f>+E1486+E1487</f>
        <v>9881.34</v>
      </c>
      <c r="F1485" s="7">
        <f>+F1486+F1487</f>
        <v>11238.55</v>
      </c>
      <c r="G1485" s="7">
        <f>+G1486+G1487</f>
        <v>14700</v>
      </c>
      <c r="H1485" s="7">
        <f>+H1486+H1487</f>
        <v>14700</v>
      </c>
      <c r="I1485" s="7">
        <f t="shared" si="92"/>
        <v>148.76524843796489</v>
      </c>
      <c r="J1485" s="7">
        <f t="shared" si="93"/>
        <v>130.79979178808654</v>
      </c>
      <c r="K1485" s="7">
        <f t="shared" si="94"/>
        <v>148.76524843796489</v>
      </c>
      <c r="L1485" s="7">
        <f t="shared" si="95"/>
        <v>130.79979178808654</v>
      </c>
    </row>
    <row r="1486" spans="1:12" x14ac:dyDescent="0.3">
      <c r="A1486" s="8"/>
      <c r="B1486" s="8"/>
      <c r="C1486" s="9" t="s">
        <v>900</v>
      </c>
      <c r="D1486" s="9" t="s">
        <v>891</v>
      </c>
      <c r="E1486" s="10">
        <v>2083.85</v>
      </c>
      <c r="F1486" s="10">
        <v>2786.29</v>
      </c>
      <c r="G1486" s="10">
        <v>5100</v>
      </c>
      <c r="H1486" s="10">
        <v>5100</v>
      </c>
      <c r="I1486" s="10">
        <f t="shared" si="92"/>
        <v>244.73930465244621</v>
      </c>
      <c r="J1486" s="10">
        <f t="shared" si="93"/>
        <v>183.03909499729031</v>
      </c>
      <c r="K1486" s="10">
        <f t="shared" si="94"/>
        <v>244.73930465244621</v>
      </c>
      <c r="L1486" s="10">
        <f t="shared" si="95"/>
        <v>183.03909499729031</v>
      </c>
    </row>
    <row r="1487" spans="1:12" x14ac:dyDescent="0.3">
      <c r="A1487" s="8"/>
      <c r="B1487" s="8"/>
      <c r="C1487" s="9" t="s">
        <v>901</v>
      </c>
      <c r="D1487" s="9" t="s">
        <v>893</v>
      </c>
      <c r="E1487" s="10">
        <v>7797.49</v>
      </c>
      <c r="F1487" s="10">
        <v>8452.26</v>
      </c>
      <c r="G1487" s="10">
        <v>9600</v>
      </c>
      <c r="H1487" s="10">
        <v>9600</v>
      </c>
      <c r="I1487" s="10">
        <f t="shared" si="92"/>
        <v>123.11654134856215</v>
      </c>
      <c r="J1487" s="10">
        <f t="shared" si="93"/>
        <v>113.57909008951452</v>
      </c>
      <c r="K1487" s="10">
        <f t="shared" si="94"/>
        <v>123.11654134856215</v>
      </c>
      <c r="L1487" s="10">
        <f t="shared" si="95"/>
        <v>113.57909008951452</v>
      </c>
    </row>
    <row r="1488" spans="1:12" x14ac:dyDescent="0.3">
      <c r="A1488" s="5"/>
      <c r="B1488" s="6" t="s">
        <v>51</v>
      </c>
      <c r="C1488" s="5"/>
      <c r="D1488" s="6" t="s">
        <v>52</v>
      </c>
      <c r="E1488" s="7">
        <f>+E1489+E1490+E1491+E1492</f>
        <v>4645.1400000000003</v>
      </c>
      <c r="F1488" s="7">
        <f>+F1489+F1490+F1491+F1492</f>
        <v>4470.1000000000004</v>
      </c>
      <c r="G1488" s="7">
        <f>+G1489+G1490+G1491+G1492</f>
        <v>11000</v>
      </c>
      <c r="H1488" s="7">
        <f>+H1489+H1490+H1491+H1492</f>
        <v>10900</v>
      </c>
      <c r="I1488" s="7">
        <f t="shared" si="92"/>
        <v>236.80664091932644</v>
      </c>
      <c r="J1488" s="7">
        <f t="shared" si="93"/>
        <v>246.07950605131873</v>
      </c>
      <c r="K1488" s="7">
        <f t="shared" si="94"/>
        <v>234.6538532746053</v>
      </c>
      <c r="L1488" s="7">
        <f t="shared" si="95"/>
        <v>243.84241963267038</v>
      </c>
    </row>
    <row r="1489" spans="1:12" x14ac:dyDescent="0.3">
      <c r="A1489" s="8"/>
      <c r="B1489" s="8"/>
      <c r="C1489" s="9" t="s">
        <v>900</v>
      </c>
      <c r="D1489" s="9" t="s">
        <v>891</v>
      </c>
      <c r="E1489" s="10">
        <v>270</v>
      </c>
      <c r="F1489" s="10">
        <v>375.75</v>
      </c>
      <c r="G1489" s="10">
        <v>350</v>
      </c>
      <c r="H1489" s="10">
        <v>350</v>
      </c>
      <c r="I1489" s="10">
        <f t="shared" si="92"/>
        <v>129.62962962962962</v>
      </c>
      <c r="J1489" s="10">
        <f t="shared" si="93"/>
        <v>93.147039254823682</v>
      </c>
      <c r="K1489" s="10">
        <f t="shared" si="94"/>
        <v>129.62962962962962</v>
      </c>
      <c r="L1489" s="10">
        <f t="shared" si="95"/>
        <v>93.147039254823682</v>
      </c>
    </row>
    <row r="1490" spans="1:12" x14ac:dyDescent="0.3">
      <c r="A1490" s="8"/>
      <c r="B1490" s="8"/>
      <c r="C1490" s="9" t="s">
        <v>901</v>
      </c>
      <c r="D1490" s="9" t="s">
        <v>893</v>
      </c>
      <c r="E1490" s="10">
        <v>398.48</v>
      </c>
      <c r="F1490" s="10">
        <v>447.36</v>
      </c>
      <c r="G1490" s="10">
        <v>1650</v>
      </c>
      <c r="H1490" s="10">
        <v>1550</v>
      </c>
      <c r="I1490" s="10">
        <f t="shared" si="92"/>
        <v>414.07347922103997</v>
      </c>
      <c r="J1490" s="10">
        <f t="shared" si="93"/>
        <v>368.8304721030043</v>
      </c>
      <c r="K1490" s="10">
        <f t="shared" si="94"/>
        <v>388.97811684400722</v>
      </c>
      <c r="L1490" s="10">
        <f t="shared" si="95"/>
        <v>346.47711015736763</v>
      </c>
    </row>
    <row r="1491" spans="1:12" x14ac:dyDescent="0.3">
      <c r="A1491" s="8"/>
      <c r="B1491" s="8"/>
      <c r="C1491" s="9" t="s">
        <v>903</v>
      </c>
      <c r="D1491" s="9" t="s">
        <v>904</v>
      </c>
      <c r="E1491" s="10">
        <v>2895.67</v>
      </c>
      <c r="F1491" s="10">
        <v>2900</v>
      </c>
      <c r="G1491" s="10">
        <v>4000</v>
      </c>
      <c r="H1491" s="10">
        <v>4000</v>
      </c>
      <c r="I1491" s="10">
        <f t="shared" si="92"/>
        <v>138.1372877434238</v>
      </c>
      <c r="J1491" s="10">
        <f t="shared" si="93"/>
        <v>137.93103448275863</v>
      </c>
      <c r="K1491" s="10">
        <f t="shared" si="94"/>
        <v>138.1372877434238</v>
      </c>
      <c r="L1491" s="10">
        <f t="shared" si="95"/>
        <v>137.93103448275863</v>
      </c>
    </row>
    <row r="1492" spans="1:12" x14ac:dyDescent="0.3">
      <c r="A1492" s="8"/>
      <c r="B1492" s="8"/>
      <c r="C1492" s="9" t="s">
        <v>902</v>
      </c>
      <c r="D1492" s="9" t="s">
        <v>895</v>
      </c>
      <c r="E1492" s="10">
        <v>1080.99</v>
      </c>
      <c r="F1492" s="10">
        <v>746.99</v>
      </c>
      <c r="G1492" s="10">
        <v>5000</v>
      </c>
      <c r="H1492" s="10">
        <v>5000</v>
      </c>
      <c r="I1492" s="10">
        <f t="shared" si="92"/>
        <v>462.53896890813053</v>
      </c>
      <c r="J1492" s="10">
        <f t="shared" si="93"/>
        <v>669.35300338692616</v>
      </c>
      <c r="K1492" s="10">
        <f t="shared" si="94"/>
        <v>462.53896890813053</v>
      </c>
      <c r="L1492" s="10">
        <f t="shared" si="95"/>
        <v>669.35300338692616</v>
      </c>
    </row>
    <row r="1493" spans="1:12" x14ac:dyDescent="0.3">
      <c r="A1493" s="5"/>
      <c r="B1493" s="6" t="s">
        <v>53</v>
      </c>
      <c r="C1493" s="5"/>
      <c r="D1493" s="6" t="s">
        <v>54</v>
      </c>
      <c r="E1493" s="7">
        <f>+E1494</f>
        <v>340.15</v>
      </c>
      <c r="F1493" s="7">
        <f>+F1494</f>
        <v>444</v>
      </c>
      <c r="G1493" s="7">
        <f>+G1494</f>
        <v>500</v>
      </c>
      <c r="H1493" s="7">
        <f>+H1494</f>
        <v>500</v>
      </c>
      <c r="I1493" s="7">
        <f t="shared" si="92"/>
        <v>146.99397324709687</v>
      </c>
      <c r="J1493" s="7">
        <f t="shared" si="93"/>
        <v>112.61261261261262</v>
      </c>
      <c r="K1493" s="7">
        <f t="shared" si="94"/>
        <v>146.99397324709687</v>
      </c>
      <c r="L1493" s="7">
        <f t="shared" si="95"/>
        <v>112.61261261261262</v>
      </c>
    </row>
    <row r="1494" spans="1:12" x14ac:dyDescent="0.3">
      <c r="A1494" s="8"/>
      <c r="B1494" s="8"/>
      <c r="C1494" s="9" t="s">
        <v>901</v>
      </c>
      <c r="D1494" s="9" t="s">
        <v>893</v>
      </c>
      <c r="E1494" s="10">
        <v>340.15</v>
      </c>
      <c r="F1494" s="10">
        <v>444</v>
      </c>
      <c r="G1494" s="10">
        <v>500</v>
      </c>
      <c r="H1494" s="10">
        <v>500</v>
      </c>
      <c r="I1494" s="10">
        <f t="shared" si="92"/>
        <v>146.99397324709687</v>
      </c>
      <c r="J1494" s="10">
        <f t="shared" si="93"/>
        <v>112.61261261261262</v>
      </c>
      <c r="K1494" s="10">
        <f t="shared" si="94"/>
        <v>146.99397324709687</v>
      </c>
      <c r="L1494" s="10">
        <f t="shared" si="95"/>
        <v>112.61261261261262</v>
      </c>
    </row>
    <row r="1495" spans="1:12" x14ac:dyDescent="0.3">
      <c r="A1495" s="5"/>
      <c r="B1495" s="6" t="s">
        <v>55</v>
      </c>
      <c r="C1495" s="5"/>
      <c r="D1495" s="6" t="s">
        <v>56</v>
      </c>
      <c r="E1495" s="7">
        <f>+E1496+E1497</f>
        <v>7587.880000000001</v>
      </c>
      <c r="F1495" s="7">
        <f>+F1496+F1497</f>
        <v>5429.8</v>
      </c>
      <c r="G1495" s="7">
        <f>+G1496+G1497</f>
        <v>9300</v>
      </c>
      <c r="H1495" s="7">
        <f>+H1496+H1497</f>
        <v>8600</v>
      </c>
      <c r="I1495" s="7">
        <f t="shared" si="92"/>
        <v>122.56387818468397</v>
      </c>
      <c r="J1495" s="7">
        <f t="shared" si="93"/>
        <v>171.2770267781502</v>
      </c>
      <c r="K1495" s="7">
        <f t="shared" si="94"/>
        <v>113.33864004175078</v>
      </c>
      <c r="L1495" s="7">
        <f t="shared" si="95"/>
        <v>158.38520755828944</v>
      </c>
    </row>
    <row r="1496" spans="1:12" x14ac:dyDescent="0.3">
      <c r="A1496" s="8"/>
      <c r="B1496" s="8"/>
      <c r="C1496" s="9" t="s">
        <v>900</v>
      </c>
      <c r="D1496" s="9" t="s">
        <v>891</v>
      </c>
      <c r="E1496" s="10">
        <v>4128.5200000000004</v>
      </c>
      <c r="F1496" s="10">
        <v>4194.42</v>
      </c>
      <c r="G1496" s="10">
        <v>5900</v>
      </c>
      <c r="H1496" s="10">
        <v>5300</v>
      </c>
      <c r="I1496" s="10">
        <f t="shared" si="92"/>
        <v>142.90835456773854</v>
      </c>
      <c r="J1496" s="10">
        <f t="shared" si="93"/>
        <v>140.6630714139261</v>
      </c>
      <c r="K1496" s="10">
        <f t="shared" si="94"/>
        <v>128.37530156084989</v>
      </c>
      <c r="L1496" s="10">
        <f t="shared" si="95"/>
        <v>126.35835228708618</v>
      </c>
    </row>
    <row r="1497" spans="1:12" x14ac:dyDescent="0.3">
      <c r="A1497" s="8"/>
      <c r="B1497" s="8"/>
      <c r="C1497" s="9" t="s">
        <v>901</v>
      </c>
      <c r="D1497" s="9" t="s">
        <v>893</v>
      </c>
      <c r="E1497" s="10">
        <v>3459.36</v>
      </c>
      <c r="F1497" s="10">
        <v>1235.3800000000001</v>
      </c>
      <c r="G1497" s="10">
        <v>3400</v>
      </c>
      <c r="H1497" s="10">
        <v>3300</v>
      </c>
      <c r="I1497" s="10">
        <f t="shared" si="92"/>
        <v>98.284075667175429</v>
      </c>
      <c r="J1497" s="10">
        <f t="shared" si="93"/>
        <v>275.21896096747554</v>
      </c>
      <c r="K1497" s="10">
        <f t="shared" si="94"/>
        <v>95.393367559317326</v>
      </c>
      <c r="L1497" s="10">
        <f t="shared" si="95"/>
        <v>267.12428564490278</v>
      </c>
    </row>
    <row r="1498" spans="1:12" x14ac:dyDescent="0.3">
      <c r="A1498" s="5"/>
      <c r="B1498" s="6" t="s">
        <v>89</v>
      </c>
      <c r="C1498" s="5"/>
      <c r="D1498" s="6" t="s">
        <v>90</v>
      </c>
      <c r="E1498" s="7">
        <f>+E1499</f>
        <v>0</v>
      </c>
      <c r="F1498" s="7">
        <f>+F1499</f>
        <v>0</v>
      </c>
      <c r="G1498" s="7">
        <f>+G1499</f>
        <v>2000</v>
      </c>
      <c r="H1498" s="7">
        <f>+H1499</f>
        <v>0</v>
      </c>
      <c r="I1498" s="7" t="str">
        <f t="shared" si="92"/>
        <v>-</v>
      </c>
      <c r="J1498" s="7" t="str">
        <f t="shared" si="93"/>
        <v>-</v>
      </c>
      <c r="K1498" s="7" t="str">
        <f t="shared" si="94"/>
        <v>-</v>
      </c>
      <c r="L1498" s="7" t="str">
        <f t="shared" si="95"/>
        <v>-</v>
      </c>
    </row>
    <row r="1499" spans="1:12" x14ac:dyDescent="0.3">
      <c r="A1499" s="8"/>
      <c r="B1499" s="8"/>
      <c r="C1499" s="9" t="s">
        <v>902</v>
      </c>
      <c r="D1499" s="9" t="s">
        <v>895</v>
      </c>
      <c r="E1499" s="10">
        <v>0</v>
      </c>
      <c r="F1499" s="10">
        <v>0</v>
      </c>
      <c r="G1499" s="10">
        <v>2000</v>
      </c>
      <c r="H1499" s="10">
        <v>0</v>
      </c>
      <c r="I1499" s="10" t="str">
        <f t="shared" si="92"/>
        <v>-</v>
      </c>
      <c r="J1499" s="10" t="str">
        <f t="shared" si="93"/>
        <v>-</v>
      </c>
      <c r="K1499" s="10" t="str">
        <f t="shared" si="94"/>
        <v>-</v>
      </c>
      <c r="L1499" s="10" t="str">
        <f t="shared" si="95"/>
        <v>-</v>
      </c>
    </row>
    <row r="1500" spans="1:12" x14ac:dyDescent="0.3">
      <c r="A1500" s="5"/>
      <c r="B1500" s="6" t="s">
        <v>252</v>
      </c>
      <c r="C1500" s="5"/>
      <c r="D1500" s="6" t="s">
        <v>253</v>
      </c>
      <c r="E1500" s="7">
        <f>+E1501</f>
        <v>0</v>
      </c>
      <c r="F1500" s="7">
        <f>+F1501</f>
        <v>0</v>
      </c>
      <c r="G1500" s="7">
        <f>+G1501</f>
        <v>20000</v>
      </c>
      <c r="H1500" s="7">
        <f>+H1501</f>
        <v>20000</v>
      </c>
      <c r="I1500" s="7" t="str">
        <f t="shared" si="92"/>
        <v>-</v>
      </c>
      <c r="J1500" s="7" t="str">
        <f t="shared" si="93"/>
        <v>-</v>
      </c>
      <c r="K1500" s="7" t="str">
        <f t="shared" si="94"/>
        <v>-</v>
      </c>
      <c r="L1500" s="7" t="str">
        <f t="shared" si="95"/>
        <v>-</v>
      </c>
    </row>
    <row r="1501" spans="1:12" x14ac:dyDescent="0.3">
      <c r="A1501" s="8"/>
      <c r="B1501" s="8"/>
      <c r="C1501" s="9" t="s">
        <v>902</v>
      </c>
      <c r="D1501" s="9" t="s">
        <v>895</v>
      </c>
      <c r="E1501" s="10">
        <v>0</v>
      </c>
      <c r="F1501" s="10">
        <v>0</v>
      </c>
      <c r="G1501" s="10">
        <v>20000</v>
      </c>
      <c r="H1501" s="10">
        <v>20000</v>
      </c>
      <c r="I1501" s="10" t="str">
        <f t="shared" si="92"/>
        <v>-</v>
      </c>
      <c r="J1501" s="10" t="str">
        <f t="shared" si="93"/>
        <v>-</v>
      </c>
      <c r="K1501" s="10" t="str">
        <f t="shared" si="94"/>
        <v>-</v>
      </c>
      <c r="L1501" s="10" t="str">
        <f t="shared" si="95"/>
        <v>-</v>
      </c>
    </row>
    <row r="1502" spans="1:12" x14ac:dyDescent="0.3">
      <c r="A1502" s="2" t="s">
        <v>905</v>
      </c>
      <c r="B1502" s="3"/>
      <c r="C1502" s="3"/>
      <c r="D1502" s="2" t="s">
        <v>906</v>
      </c>
      <c r="E1502" s="4">
        <f>+E1503+E1506+E1508+E1511+E1514+E1516</f>
        <v>12716.539999999999</v>
      </c>
      <c r="F1502" s="4">
        <f>+F1503+F1506+F1508+F1511+F1514+F1516</f>
        <v>13700.66</v>
      </c>
      <c r="G1502" s="4">
        <f>+G1503+G1506+G1508+G1511+G1514+G1516</f>
        <v>19000</v>
      </c>
      <c r="H1502" s="4">
        <f>+H1503+H1506+H1508+H1511+H1514+H1516</f>
        <v>19500</v>
      </c>
      <c r="I1502" s="4">
        <f t="shared" si="92"/>
        <v>149.41171104718737</v>
      </c>
      <c r="J1502" s="4">
        <f t="shared" si="93"/>
        <v>138.67945047902802</v>
      </c>
      <c r="K1502" s="4">
        <f t="shared" si="94"/>
        <v>153.34359818000809</v>
      </c>
      <c r="L1502" s="4">
        <f t="shared" si="95"/>
        <v>142.32890970216033</v>
      </c>
    </row>
    <row r="1503" spans="1:12" x14ac:dyDescent="0.3">
      <c r="A1503" s="5"/>
      <c r="B1503" s="6" t="s">
        <v>10</v>
      </c>
      <c r="C1503" s="5"/>
      <c r="D1503" s="6" t="s">
        <v>11</v>
      </c>
      <c r="E1503" s="7">
        <f>+E1504+E1505</f>
        <v>4471.16</v>
      </c>
      <c r="F1503" s="7">
        <f>+F1504+F1505</f>
        <v>4623.5200000000004</v>
      </c>
      <c r="G1503" s="7">
        <f>+G1504+G1505</f>
        <v>8490</v>
      </c>
      <c r="H1503" s="7">
        <f>+H1504+H1505</f>
        <v>8840</v>
      </c>
      <c r="I1503" s="7">
        <f t="shared" si="92"/>
        <v>189.88360962255882</v>
      </c>
      <c r="J1503" s="7">
        <f t="shared" si="93"/>
        <v>183.62632799252515</v>
      </c>
      <c r="K1503" s="7">
        <f t="shared" si="94"/>
        <v>197.71155583785864</v>
      </c>
      <c r="L1503" s="7">
        <f t="shared" si="95"/>
        <v>191.19631795688133</v>
      </c>
    </row>
    <row r="1504" spans="1:12" x14ac:dyDescent="0.3">
      <c r="A1504" s="8"/>
      <c r="B1504" s="8"/>
      <c r="C1504" s="9" t="s">
        <v>907</v>
      </c>
      <c r="D1504" s="9" t="s">
        <v>891</v>
      </c>
      <c r="E1504" s="10">
        <v>1872.83</v>
      </c>
      <c r="F1504" s="10">
        <v>1889.23</v>
      </c>
      <c r="G1504" s="10">
        <v>2850</v>
      </c>
      <c r="H1504" s="10">
        <v>3200</v>
      </c>
      <c r="I1504" s="10">
        <f t="shared" si="92"/>
        <v>152.17611849447096</v>
      </c>
      <c r="J1504" s="10">
        <f t="shared" si="93"/>
        <v>150.85511028302537</v>
      </c>
      <c r="K1504" s="10">
        <f t="shared" si="94"/>
        <v>170.8644137481779</v>
      </c>
      <c r="L1504" s="10">
        <f t="shared" si="95"/>
        <v>169.38117645813372</v>
      </c>
    </row>
    <row r="1505" spans="1:12" x14ac:dyDescent="0.3">
      <c r="A1505" s="8"/>
      <c r="B1505" s="8"/>
      <c r="C1505" s="9" t="s">
        <v>908</v>
      </c>
      <c r="D1505" s="9" t="s">
        <v>893</v>
      </c>
      <c r="E1505" s="10">
        <v>2598.33</v>
      </c>
      <c r="F1505" s="10">
        <v>2734.29</v>
      </c>
      <c r="G1505" s="10">
        <v>5640</v>
      </c>
      <c r="H1505" s="10">
        <v>5640</v>
      </c>
      <c r="I1505" s="10">
        <f t="shared" si="92"/>
        <v>217.06249783514795</v>
      </c>
      <c r="J1505" s="10">
        <f t="shared" si="93"/>
        <v>206.26926917042451</v>
      </c>
      <c r="K1505" s="10">
        <f t="shared" si="94"/>
        <v>217.06249783514795</v>
      </c>
      <c r="L1505" s="10">
        <f t="shared" si="95"/>
        <v>206.26926917042451</v>
      </c>
    </row>
    <row r="1506" spans="1:12" x14ac:dyDescent="0.3">
      <c r="A1506" s="5"/>
      <c r="B1506" s="6" t="s">
        <v>41</v>
      </c>
      <c r="C1506" s="5"/>
      <c r="D1506" s="6" t="s">
        <v>42</v>
      </c>
      <c r="E1506" s="7">
        <f>+E1507</f>
        <v>350.01</v>
      </c>
      <c r="F1506" s="7">
        <f>+F1507</f>
        <v>803.24</v>
      </c>
      <c r="G1506" s="7">
        <f>+G1507</f>
        <v>0</v>
      </c>
      <c r="H1506" s="7">
        <f>+H1507</f>
        <v>0</v>
      </c>
      <c r="I1506" s="7">
        <f t="shared" si="92"/>
        <v>0</v>
      </c>
      <c r="J1506" s="7">
        <f t="shared" si="93"/>
        <v>0</v>
      </c>
      <c r="K1506" s="7">
        <f t="shared" si="94"/>
        <v>0</v>
      </c>
      <c r="L1506" s="7">
        <f t="shared" si="95"/>
        <v>0</v>
      </c>
    </row>
    <row r="1507" spans="1:12" x14ac:dyDescent="0.3">
      <c r="A1507" s="8"/>
      <c r="B1507" s="8"/>
      <c r="C1507" s="9" t="s">
        <v>908</v>
      </c>
      <c r="D1507" s="9" t="s">
        <v>893</v>
      </c>
      <c r="E1507" s="10">
        <v>350.01</v>
      </c>
      <c r="F1507" s="10">
        <v>803.24</v>
      </c>
      <c r="G1507" s="10">
        <v>0</v>
      </c>
      <c r="H1507" s="10">
        <v>0</v>
      </c>
      <c r="I1507" s="10">
        <f t="shared" si="92"/>
        <v>0</v>
      </c>
      <c r="J1507" s="10">
        <f t="shared" si="93"/>
        <v>0</v>
      </c>
      <c r="K1507" s="10">
        <f t="shared" si="94"/>
        <v>0</v>
      </c>
      <c r="L1507" s="10">
        <f t="shared" si="95"/>
        <v>0</v>
      </c>
    </row>
    <row r="1508" spans="1:12" x14ac:dyDescent="0.3">
      <c r="A1508" s="5"/>
      <c r="B1508" s="6" t="s">
        <v>45</v>
      </c>
      <c r="C1508" s="5"/>
      <c r="D1508" s="6" t="s">
        <v>46</v>
      </c>
      <c r="E1508" s="7">
        <f>+E1509+E1510</f>
        <v>3719.06</v>
      </c>
      <c r="F1508" s="7">
        <f>+F1509+F1510</f>
        <v>4182.54</v>
      </c>
      <c r="G1508" s="7">
        <f>+G1509+G1510</f>
        <v>5900</v>
      </c>
      <c r="H1508" s="7">
        <f>+H1509+H1510</f>
        <v>5900</v>
      </c>
      <c r="I1508" s="7">
        <f t="shared" si="92"/>
        <v>158.6422375546509</v>
      </c>
      <c r="J1508" s="7">
        <f t="shared" si="93"/>
        <v>141.06260788898612</v>
      </c>
      <c r="K1508" s="7">
        <f t="shared" si="94"/>
        <v>158.6422375546509</v>
      </c>
      <c r="L1508" s="7">
        <f t="shared" si="95"/>
        <v>141.06260788898612</v>
      </c>
    </row>
    <row r="1509" spans="1:12" x14ac:dyDescent="0.3">
      <c r="A1509" s="8"/>
      <c r="B1509" s="8"/>
      <c r="C1509" s="9" t="s">
        <v>907</v>
      </c>
      <c r="D1509" s="9" t="s">
        <v>891</v>
      </c>
      <c r="E1509" s="10">
        <v>2079.73</v>
      </c>
      <c r="F1509" s="10">
        <v>2016.07</v>
      </c>
      <c r="G1509" s="10">
        <v>3250</v>
      </c>
      <c r="H1509" s="10">
        <v>3250</v>
      </c>
      <c r="I1509" s="10">
        <f t="shared" si="92"/>
        <v>156.27028508508317</v>
      </c>
      <c r="J1509" s="10">
        <f t="shared" si="93"/>
        <v>161.20472007420378</v>
      </c>
      <c r="K1509" s="10">
        <f t="shared" si="94"/>
        <v>156.27028508508317</v>
      </c>
      <c r="L1509" s="10">
        <f t="shared" si="95"/>
        <v>161.20472007420378</v>
      </c>
    </row>
    <row r="1510" spans="1:12" x14ac:dyDescent="0.3">
      <c r="A1510" s="8"/>
      <c r="B1510" s="8"/>
      <c r="C1510" s="9" t="s">
        <v>908</v>
      </c>
      <c r="D1510" s="9" t="s">
        <v>893</v>
      </c>
      <c r="E1510" s="10">
        <v>1639.33</v>
      </c>
      <c r="F1510" s="10">
        <v>2166.4699999999998</v>
      </c>
      <c r="G1510" s="10">
        <v>2650</v>
      </c>
      <c r="H1510" s="10">
        <v>2650</v>
      </c>
      <c r="I1510" s="10">
        <f t="shared" si="92"/>
        <v>161.65140636723541</v>
      </c>
      <c r="J1510" s="10">
        <f t="shared" si="93"/>
        <v>122.31879509063131</v>
      </c>
      <c r="K1510" s="10">
        <f t="shared" si="94"/>
        <v>161.65140636723541</v>
      </c>
      <c r="L1510" s="10">
        <f t="shared" si="95"/>
        <v>122.31879509063131</v>
      </c>
    </row>
    <row r="1511" spans="1:12" x14ac:dyDescent="0.3">
      <c r="A1511" s="5"/>
      <c r="B1511" s="6" t="s">
        <v>51</v>
      </c>
      <c r="C1511" s="5"/>
      <c r="D1511" s="6" t="s">
        <v>52</v>
      </c>
      <c r="E1511" s="7">
        <f>+E1512+E1513</f>
        <v>3093.61</v>
      </c>
      <c r="F1511" s="7">
        <f>+F1512+F1513</f>
        <v>3099.11</v>
      </c>
      <c r="G1511" s="7">
        <f>+G1512+G1513</f>
        <v>3200</v>
      </c>
      <c r="H1511" s="7">
        <f>+H1512+H1513</f>
        <v>3200</v>
      </c>
      <c r="I1511" s="7">
        <f t="shared" si="92"/>
        <v>103.43902431140317</v>
      </c>
      <c r="J1511" s="7">
        <f t="shared" si="93"/>
        <v>103.25545075844356</v>
      </c>
      <c r="K1511" s="7">
        <f t="shared" si="94"/>
        <v>103.43902431140317</v>
      </c>
      <c r="L1511" s="7">
        <f t="shared" si="95"/>
        <v>103.25545075844356</v>
      </c>
    </row>
    <row r="1512" spans="1:12" x14ac:dyDescent="0.3">
      <c r="A1512" s="8"/>
      <c r="B1512" s="8"/>
      <c r="C1512" s="9" t="s">
        <v>908</v>
      </c>
      <c r="D1512" s="9" t="s">
        <v>893</v>
      </c>
      <c r="E1512" s="10">
        <v>99.36</v>
      </c>
      <c r="F1512" s="10">
        <v>99.36</v>
      </c>
      <c r="G1512" s="10">
        <v>200</v>
      </c>
      <c r="H1512" s="10">
        <v>200</v>
      </c>
      <c r="I1512" s="10">
        <f t="shared" si="92"/>
        <v>201.28824476650564</v>
      </c>
      <c r="J1512" s="10">
        <f t="shared" si="93"/>
        <v>201.28824476650564</v>
      </c>
      <c r="K1512" s="10">
        <f t="shared" si="94"/>
        <v>201.28824476650564</v>
      </c>
      <c r="L1512" s="10">
        <f t="shared" si="95"/>
        <v>201.28824476650564</v>
      </c>
    </row>
    <row r="1513" spans="1:12" x14ac:dyDescent="0.3">
      <c r="A1513" s="8"/>
      <c r="B1513" s="8"/>
      <c r="C1513" s="9" t="s">
        <v>909</v>
      </c>
      <c r="D1513" s="9" t="s">
        <v>897</v>
      </c>
      <c r="E1513" s="10">
        <v>2994.25</v>
      </c>
      <c r="F1513" s="10">
        <v>2999.75</v>
      </c>
      <c r="G1513" s="10">
        <v>3000</v>
      </c>
      <c r="H1513" s="10">
        <v>3000</v>
      </c>
      <c r="I1513" s="10">
        <f t="shared" si="92"/>
        <v>100.1920347332387</v>
      </c>
      <c r="J1513" s="10">
        <f t="shared" si="93"/>
        <v>100.00833402783564</v>
      </c>
      <c r="K1513" s="10">
        <f t="shared" si="94"/>
        <v>100.1920347332387</v>
      </c>
      <c r="L1513" s="10">
        <f t="shared" si="95"/>
        <v>100.00833402783564</v>
      </c>
    </row>
    <row r="1514" spans="1:12" x14ac:dyDescent="0.3">
      <c r="A1514" s="5"/>
      <c r="B1514" s="6" t="s">
        <v>53</v>
      </c>
      <c r="C1514" s="5"/>
      <c r="D1514" s="6" t="s">
        <v>54</v>
      </c>
      <c r="E1514" s="7">
        <f>+E1515</f>
        <v>111.63</v>
      </c>
      <c r="F1514" s="7">
        <f>+F1515</f>
        <v>180.04</v>
      </c>
      <c r="G1514" s="7">
        <f>+G1515</f>
        <v>200</v>
      </c>
      <c r="H1514" s="7">
        <f>+H1515</f>
        <v>200</v>
      </c>
      <c r="I1514" s="7">
        <f t="shared" si="92"/>
        <v>179.16330735465377</v>
      </c>
      <c r="J1514" s="7">
        <f t="shared" si="93"/>
        <v>111.08642523883583</v>
      </c>
      <c r="K1514" s="7">
        <f t="shared" si="94"/>
        <v>179.16330735465377</v>
      </c>
      <c r="L1514" s="7">
        <f t="shared" si="95"/>
        <v>111.08642523883583</v>
      </c>
    </row>
    <row r="1515" spans="1:12" x14ac:dyDescent="0.3">
      <c r="A1515" s="8"/>
      <c r="B1515" s="8"/>
      <c r="C1515" s="9" t="s">
        <v>907</v>
      </c>
      <c r="D1515" s="9" t="s">
        <v>891</v>
      </c>
      <c r="E1515" s="10">
        <v>111.63</v>
      </c>
      <c r="F1515" s="10">
        <v>180.04</v>
      </c>
      <c r="G1515" s="10">
        <v>200</v>
      </c>
      <c r="H1515" s="10">
        <v>200</v>
      </c>
      <c r="I1515" s="10">
        <f t="shared" si="92"/>
        <v>179.16330735465377</v>
      </c>
      <c r="J1515" s="10">
        <f t="shared" si="93"/>
        <v>111.08642523883583</v>
      </c>
      <c r="K1515" s="10">
        <f t="shared" si="94"/>
        <v>179.16330735465377</v>
      </c>
      <c r="L1515" s="10">
        <f t="shared" si="95"/>
        <v>111.08642523883583</v>
      </c>
    </row>
    <row r="1516" spans="1:12" x14ac:dyDescent="0.3">
      <c r="A1516" s="5"/>
      <c r="B1516" s="6" t="s">
        <v>55</v>
      </c>
      <c r="C1516" s="5"/>
      <c r="D1516" s="6" t="s">
        <v>56</v>
      </c>
      <c r="E1516" s="7">
        <f>+E1517+E1518</f>
        <v>971.07</v>
      </c>
      <c r="F1516" s="7">
        <f>+F1517+F1518</f>
        <v>812.21</v>
      </c>
      <c r="G1516" s="7">
        <f>+G1517+G1518</f>
        <v>1210</v>
      </c>
      <c r="H1516" s="7">
        <f>+H1517+H1518</f>
        <v>1360</v>
      </c>
      <c r="I1516" s="7">
        <f t="shared" si="92"/>
        <v>124.60481736641024</v>
      </c>
      <c r="J1516" s="7">
        <f t="shared" si="93"/>
        <v>148.97624998460986</v>
      </c>
      <c r="K1516" s="7">
        <f t="shared" si="94"/>
        <v>140.05169555232885</v>
      </c>
      <c r="L1516" s="7">
        <f t="shared" si="95"/>
        <v>167.44438014799127</v>
      </c>
    </row>
    <row r="1517" spans="1:12" x14ac:dyDescent="0.3">
      <c r="A1517" s="8"/>
      <c r="B1517" s="8"/>
      <c r="C1517" s="9" t="s">
        <v>907</v>
      </c>
      <c r="D1517" s="9" t="s">
        <v>891</v>
      </c>
      <c r="E1517" s="10">
        <v>971.07</v>
      </c>
      <c r="F1517" s="10">
        <v>812.21</v>
      </c>
      <c r="G1517" s="10">
        <v>1200</v>
      </c>
      <c r="H1517" s="10">
        <v>1350</v>
      </c>
      <c r="I1517" s="10">
        <f t="shared" si="92"/>
        <v>123.575025487349</v>
      </c>
      <c r="J1517" s="10">
        <f t="shared" si="93"/>
        <v>147.74504130705114</v>
      </c>
      <c r="K1517" s="10">
        <f t="shared" si="94"/>
        <v>139.02190367326764</v>
      </c>
      <c r="L1517" s="10">
        <f t="shared" si="95"/>
        <v>166.21317147043251</v>
      </c>
    </row>
    <row r="1518" spans="1:12" x14ac:dyDescent="0.3">
      <c r="A1518" s="8"/>
      <c r="B1518" s="8"/>
      <c r="C1518" s="9" t="s">
        <v>908</v>
      </c>
      <c r="D1518" s="9" t="s">
        <v>893</v>
      </c>
      <c r="E1518" s="10">
        <v>0</v>
      </c>
      <c r="F1518" s="10">
        <v>0</v>
      </c>
      <c r="G1518" s="10">
        <v>10</v>
      </c>
      <c r="H1518" s="10">
        <v>10</v>
      </c>
      <c r="I1518" s="10" t="str">
        <f t="shared" si="92"/>
        <v>-</v>
      </c>
      <c r="J1518" s="10" t="str">
        <f t="shared" si="93"/>
        <v>-</v>
      </c>
      <c r="K1518" s="10" t="str">
        <f t="shared" si="94"/>
        <v>-</v>
      </c>
      <c r="L1518" s="10" t="str">
        <f t="shared" si="95"/>
        <v>-</v>
      </c>
    </row>
    <row r="1519" spans="1:12" x14ac:dyDescent="0.3">
      <c r="A1519" s="2" t="s">
        <v>910</v>
      </c>
      <c r="B1519" s="3"/>
      <c r="C1519" s="3"/>
      <c r="D1519" s="2" t="s">
        <v>911</v>
      </c>
      <c r="E1519" s="4">
        <f>+E1520+E1524+E1527+E1530+E1534+E1536+E1538+E1541+E1543</f>
        <v>10773.99</v>
      </c>
      <c r="F1519" s="4">
        <f>+F1520+F1524+F1527+F1530+F1534+F1536+F1538+F1541+F1543</f>
        <v>10132.359999999999</v>
      </c>
      <c r="G1519" s="4">
        <f>+G1520+G1524+G1527+G1530+G1534+G1536+G1538+G1541+G1543</f>
        <v>34500</v>
      </c>
      <c r="H1519" s="4">
        <f>+H1520+H1524+H1527+H1530+H1534+H1536+H1538+H1541+H1543</f>
        <v>41000</v>
      </c>
      <c r="I1519" s="4">
        <f t="shared" si="92"/>
        <v>320.21563042104179</v>
      </c>
      <c r="J1519" s="4">
        <f t="shared" si="93"/>
        <v>340.49323158671825</v>
      </c>
      <c r="K1519" s="4">
        <f t="shared" si="94"/>
        <v>380.54611151486125</v>
      </c>
      <c r="L1519" s="4">
        <f t="shared" si="95"/>
        <v>404.64413029146226</v>
      </c>
    </row>
    <row r="1520" spans="1:12" x14ac:dyDescent="0.3">
      <c r="A1520" s="5"/>
      <c r="B1520" s="6" t="s">
        <v>10</v>
      </c>
      <c r="C1520" s="5"/>
      <c r="D1520" s="6" t="s">
        <v>11</v>
      </c>
      <c r="E1520" s="7">
        <f>+E1521+E1522+E1523</f>
        <v>4933.51</v>
      </c>
      <c r="F1520" s="7">
        <f>+F1521+F1522+F1523</f>
        <v>6203.94</v>
      </c>
      <c r="G1520" s="7">
        <f>+G1521+G1522+G1523</f>
        <v>12505</v>
      </c>
      <c r="H1520" s="7">
        <f>+H1521+H1522+H1523</f>
        <v>12495</v>
      </c>
      <c r="I1520" s="7">
        <f t="shared" si="92"/>
        <v>253.47065274013835</v>
      </c>
      <c r="J1520" s="7">
        <f t="shared" si="93"/>
        <v>201.56545679036228</v>
      </c>
      <c r="K1520" s="7">
        <f t="shared" si="94"/>
        <v>253.26795729612383</v>
      </c>
      <c r="L1520" s="7">
        <f t="shared" si="95"/>
        <v>201.40426890008607</v>
      </c>
    </row>
    <row r="1521" spans="1:12" x14ac:dyDescent="0.3">
      <c r="A1521" s="8"/>
      <c r="B1521" s="8"/>
      <c r="C1521" s="9" t="s">
        <v>912</v>
      </c>
      <c r="D1521" s="9" t="s">
        <v>891</v>
      </c>
      <c r="E1521" s="10">
        <v>879.78</v>
      </c>
      <c r="F1521" s="10">
        <v>1238.7</v>
      </c>
      <c r="G1521" s="10">
        <v>1605</v>
      </c>
      <c r="H1521" s="10">
        <v>2295</v>
      </c>
      <c r="I1521" s="10">
        <f t="shared" si="92"/>
        <v>182.43197162927095</v>
      </c>
      <c r="J1521" s="10">
        <f t="shared" si="93"/>
        <v>129.57132477597483</v>
      </c>
      <c r="K1521" s="10">
        <f t="shared" si="94"/>
        <v>260.86066971288278</v>
      </c>
      <c r="L1521" s="10">
        <f t="shared" si="95"/>
        <v>185.27488496003875</v>
      </c>
    </row>
    <row r="1522" spans="1:12" x14ac:dyDescent="0.3">
      <c r="A1522" s="8"/>
      <c r="B1522" s="8"/>
      <c r="C1522" s="9" t="s">
        <v>913</v>
      </c>
      <c r="D1522" s="9" t="s">
        <v>893</v>
      </c>
      <c r="E1522" s="10">
        <v>4053.73</v>
      </c>
      <c r="F1522" s="10">
        <v>4965.24</v>
      </c>
      <c r="G1522" s="10">
        <v>7900</v>
      </c>
      <c r="H1522" s="10">
        <v>7200</v>
      </c>
      <c r="I1522" s="10">
        <f t="shared" si="92"/>
        <v>194.88224425405738</v>
      </c>
      <c r="J1522" s="10">
        <f t="shared" si="93"/>
        <v>159.10610564645415</v>
      </c>
      <c r="K1522" s="10">
        <f t="shared" si="94"/>
        <v>177.61419729483708</v>
      </c>
      <c r="L1522" s="10">
        <f t="shared" si="95"/>
        <v>145.00809628537596</v>
      </c>
    </row>
    <row r="1523" spans="1:12" x14ac:dyDescent="0.3">
      <c r="A1523" s="8"/>
      <c r="B1523" s="8"/>
      <c r="C1523" s="9" t="s">
        <v>914</v>
      </c>
      <c r="D1523" s="9" t="s">
        <v>895</v>
      </c>
      <c r="E1523" s="10">
        <v>0</v>
      </c>
      <c r="F1523" s="10">
        <v>0</v>
      </c>
      <c r="G1523" s="10">
        <v>3000</v>
      </c>
      <c r="H1523" s="10">
        <v>3000</v>
      </c>
      <c r="I1523" s="10" t="str">
        <f t="shared" si="92"/>
        <v>-</v>
      </c>
      <c r="J1523" s="10" t="str">
        <f t="shared" si="93"/>
        <v>-</v>
      </c>
      <c r="K1523" s="10" t="str">
        <f t="shared" si="94"/>
        <v>-</v>
      </c>
      <c r="L1523" s="10" t="str">
        <f t="shared" si="95"/>
        <v>-</v>
      </c>
    </row>
    <row r="1524" spans="1:12" x14ac:dyDescent="0.3">
      <c r="A1524" s="5"/>
      <c r="B1524" s="6" t="s">
        <v>41</v>
      </c>
      <c r="C1524" s="5"/>
      <c r="D1524" s="6" t="s">
        <v>42</v>
      </c>
      <c r="E1524" s="7">
        <f>+E1525+E1526</f>
        <v>631.87</v>
      </c>
      <c r="F1524" s="7">
        <f>+F1525+F1526</f>
        <v>993.75</v>
      </c>
      <c r="G1524" s="7">
        <f>+G1525+G1526</f>
        <v>3000</v>
      </c>
      <c r="H1524" s="7">
        <f>+H1525+H1526</f>
        <v>2800</v>
      </c>
      <c r="I1524" s="7">
        <f t="shared" si="92"/>
        <v>474.78120499469833</v>
      </c>
      <c r="J1524" s="7">
        <f t="shared" si="93"/>
        <v>301.88679245283021</v>
      </c>
      <c r="K1524" s="7">
        <f t="shared" si="94"/>
        <v>443.12912466171844</v>
      </c>
      <c r="L1524" s="7">
        <f t="shared" si="95"/>
        <v>281.76100628930817</v>
      </c>
    </row>
    <row r="1525" spans="1:12" x14ac:dyDescent="0.3">
      <c r="A1525" s="8"/>
      <c r="B1525" s="8"/>
      <c r="C1525" s="9" t="s">
        <v>912</v>
      </c>
      <c r="D1525" s="9" t="s">
        <v>891</v>
      </c>
      <c r="E1525" s="10">
        <v>204.39</v>
      </c>
      <c r="F1525" s="10">
        <v>187.3</v>
      </c>
      <c r="G1525" s="10">
        <v>500</v>
      </c>
      <c r="H1525" s="10">
        <v>1300</v>
      </c>
      <c r="I1525" s="10">
        <f t="shared" si="92"/>
        <v>244.63036352072024</v>
      </c>
      <c r="J1525" s="10">
        <f t="shared" si="93"/>
        <v>266.95141484249865</v>
      </c>
      <c r="K1525" s="10">
        <f t="shared" si="94"/>
        <v>636.03894515387253</v>
      </c>
      <c r="L1525" s="10">
        <f t="shared" si="95"/>
        <v>694.07367859049646</v>
      </c>
    </row>
    <row r="1526" spans="1:12" x14ac:dyDescent="0.3">
      <c r="A1526" s="8"/>
      <c r="B1526" s="8"/>
      <c r="C1526" s="9" t="s">
        <v>913</v>
      </c>
      <c r="D1526" s="9" t="s">
        <v>893</v>
      </c>
      <c r="E1526" s="10">
        <v>427.48</v>
      </c>
      <c r="F1526" s="10">
        <v>806.45</v>
      </c>
      <c r="G1526" s="10">
        <v>2500</v>
      </c>
      <c r="H1526" s="10">
        <v>1500</v>
      </c>
      <c r="I1526" s="10">
        <f t="shared" si="92"/>
        <v>584.82268176288949</v>
      </c>
      <c r="J1526" s="10">
        <f t="shared" si="93"/>
        <v>310.00062000124001</v>
      </c>
      <c r="K1526" s="10">
        <f t="shared" si="94"/>
        <v>350.89360905773373</v>
      </c>
      <c r="L1526" s="10">
        <f t="shared" si="95"/>
        <v>186.00037200074399</v>
      </c>
    </row>
    <row r="1527" spans="1:12" x14ac:dyDescent="0.3">
      <c r="A1527" s="5"/>
      <c r="B1527" s="6" t="s">
        <v>45</v>
      </c>
      <c r="C1527" s="5"/>
      <c r="D1527" s="6" t="s">
        <v>46</v>
      </c>
      <c r="E1527" s="7">
        <f>+E1528+E1529</f>
        <v>3850.26</v>
      </c>
      <c r="F1527" s="7">
        <f>+F1528+F1529</f>
        <v>2047.91</v>
      </c>
      <c r="G1527" s="7">
        <f>+G1528+G1529</f>
        <v>3250</v>
      </c>
      <c r="H1527" s="7">
        <f>+H1528+H1529</f>
        <v>4990</v>
      </c>
      <c r="I1527" s="7">
        <f t="shared" si="92"/>
        <v>84.409884007833242</v>
      </c>
      <c r="J1527" s="7">
        <f t="shared" si="93"/>
        <v>158.69838029991553</v>
      </c>
      <c r="K1527" s="7">
        <f t="shared" si="94"/>
        <v>129.60163729202702</v>
      </c>
      <c r="L1527" s="7">
        <f t="shared" si="95"/>
        <v>243.66305159894722</v>
      </c>
    </row>
    <row r="1528" spans="1:12" x14ac:dyDescent="0.3">
      <c r="A1528" s="8"/>
      <c r="B1528" s="8"/>
      <c r="C1528" s="9" t="s">
        <v>912</v>
      </c>
      <c r="D1528" s="9" t="s">
        <v>891</v>
      </c>
      <c r="E1528" s="10">
        <v>860.15</v>
      </c>
      <c r="F1528" s="10">
        <v>782.03</v>
      </c>
      <c r="G1528" s="10">
        <v>2100</v>
      </c>
      <c r="H1528" s="10">
        <v>2730</v>
      </c>
      <c r="I1528" s="10">
        <f t="shared" si="92"/>
        <v>244.14346334941581</v>
      </c>
      <c r="J1528" s="10">
        <f t="shared" si="93"/>
        <v>268.53189775328315</v>
      </c>
      <c r="K1528" s="10">
        <f t="shared" si="94"/>
        <v>317.38650235424058</v>
      </c>
      <c r="L1528" s="10">
        <f t="shared" si="95"/>
        <v>349.09146707926806</v>
      </c>
    </row>
    <row r="1529" spans="1:12" x14ac:dyDescent="0.3">
      <c r="A1529" s="8"/>
      <c r="B1529" s="8"/>
      <c r="C1529" s="9" t="s">
        <v>913</v>
      </c>
      <c r="D1529" s="9" t="s">
        <v>893</v>
      </c>
      <c r="E1529" s="10">
        <v>2990.11</v>
      </c>
      <c r="F1529" s="10">
        <v>1265.8800000000001</v>
      </c>
      <c r="G1529" s="10">
        <v>1150</v>
      </c>
      <c r="H1529" s="10">
        <v>2260</v>
      </c>
      <c r="I1529" s="10">
        <f t="shared" si="92"/>
        <v>38.46012354060553</v>
      </c>
      <c r="J1529" s="10">
        <f t="shared" si="93"/>
        <v>90.845893765601787</v>
      </c>
      <c r="K1529" s="10">
        <f t="shared" si="94"/>
        <v>75.582503653711726</v>
      </c>
      <c r="L1529" s="10">
        <f t="shared" si="95"/>
        <v>178.53193035674786</v>
      </c>
    </row>
    <row r="1530" spans="1:12" x14ac:dyDescent="0.3">
      <c r="A1530" s="5"/>
      <c r="B1530" s="6" t="s">
        <v>51</v>
      </c>
      <c r="C1530" s="5"/>
      <c r="D1530" s="6" t="s">
        <v>52</v>
      </c>
      <c r="E1530" s="7">
        <f>+E1531+E1532+E1533</f>
        <v>108.5</v>
      </c>
      <c r="F1530" s="7">
        <f>+F1531+F1532+F1533</f>
        <v>163.71</v>
      </c>
      <c r="G1530" s="7">
        <f>+G1531+G1532+G1533</f>
        <v>5635</v>
      </c>
      <c r="H1530" s="7">
        <f>+H1531+H1532+H1533</f>
        <v>7080</v>
      </c>
      <c r="I1530" s="7">
        <f t="shared" si="92"/>
        <v>5193.5483870967746</v>
      </c>
      <c r="J1530" s="7">
        <f t="shared" si="93"/>
        <v>3442.0621831287031</v>
      </c>
      <c r="K1530" s="7">
        <f t="shared" si="94"/>
        <v>6525.3456221198167</v>
      </c>
      <c r="L1530" s="7">
        <f t="shared" si="95"/>
        <v>4324.7205424225758</v>
      </c>
    </row>
    <row r="1531" spans="1:12" x14ac:dyDescent="0.3">
      <c r="A1531" s="8"/>
      <c r="B1531" s="8"/>
      <c r="C1531" s="9" t="s">
        <v>912</v>
      </c>
      <c r="D1531" s="9" t="s">
        <v>891</v>
      </c>
      <c r="E1531" s="10">
        <v>108.5</v>
      </c>
      <c r="F1531" s="10">
        <v>34.380000000000003</v>
      </c>
      <c r="G1531" s="10">
        <v>885</v>
      </c>
      <c r="H1531" s="10">
        <v>1240</v>
      </c>
      <c r="I1531" s="10">
        <f t="shared" si="92"/>
        <v>815.66820276497708</v>
      </c>
      <c r="J1531" s="10">
        <f t="shared" si="93"/>
        <v>2574.1710296684118</v>
      </c>
      <c r="K1531" s="10">
        <f t="shared" si="94"/>
        <v>1142.8571428571429</v>
      </c>
      <c r="L1531" s="10">
        <f t="shared" si="95"/>
        <v>3606.7481093659103</v>
      </c>
    </row>
    <row r="1532" spans="1:12" x14ac:dyDescent="0.3">
      <c r="A1532" s="8"/>
      <c r="B1532" s="8"/>
      <c r="C1532" s="9" t="s">
        <v>913</v>
      </c>
      <c r="D1532" s="9" t="s">
        <v>893</v>
      </c>
      <c r="E1532" s="10">
        <v>0</v>
      </c>
      <c r="F1532" s="10">
        <v>129.33000000000001</v>
      </c>
      <c r="G1532" s="10">
        <v>1750</v>
      </c>
      <c r="H1532" s="10">
        <v>1840</v>
      </c>
      <c r="I1532" s="10" t="str">
        <f t="shared" si="92"/>
        <v>-</v>
      </c>
      <c r="J1532" s="10">
        <f t="shared" si="93"/>
        <v>1353.1276579293281</v>
      </c>
      <c r="K1532" s="10" t="str">
        <f t="shared" si="94"/>
        <v>-</v>
      </c>
      <c r="L1532" s="10">
        <f t="shared" si="95"/>
        <v>1422.7170803371218</v>
      </c>
    </row>
    <row r="1533" spans="1:12" x14ac:dyDescent="0.3">
      <c r="A1533" s="8"/>
      <c r="B1533" s="8"/>
      <c r="C1533" s="9" t="s">
        <v>914</v>
      </c>
      <c r="D1533" s="9" t="s">
        <v>895</v>
      </c>
      <c r="E1533" s="10">
        <v>0</v>
      </c>
      <c r="F1533" s="10">
        <v>0</v>
      </c>
      <c r="G1533" s="10">
        <v>3000</v>
      </c>
      <c r="H1533" s="10">
        <v>4000</v>
      </c>
      <c r="I1533" s="10" t="str">
        <f t="shared" si="92"/>
        <v>-</v>
      </c>
      <c r="J1533" s="10" t="str">
        <f t="shared" si="93"/>
        <v>-</v>
      </c>
      <c r="K1533" s="10" t="str">
        <f t="shared" si="94"/>
        <v>-</v>
      </c>
      <c r="L1533" s="10" t="str">
        <f t="shared" si="95"/>
        <v>-</v>
      </c>
    </row>
    <row r="1534" spans="1:12" x14ac:dyDescent="0.3">
      <c r="A1534" s="5"/>
      <c r="B1534" s="6" t="s">
        <v>53</v>
      </c>
      <c r="C1534" s="5"/>
      <c r="D1534" s="6" t="s">
        <v>54</v>
      </c>
      <c r="E1534" s="7">
        <f>+E1535</f>
        <v>0</v>
      </c>
      <c r="F1534" s="7">
        <f>+F1535</f>
        <v>4.2300000000000004</v>
      </c>
      <c r="G1534" s="7">
        <f>+G1535</f>
        <v>0</v>
      </c>
      <c r="H1534" s="7">
        <f>+H1535</f>
        <v>100</v>
      </c>
      <c r="I1534" s="7" t="str">
        <f t="shared" si="92"/>
        <v>-</v>
      </c>
      <c r="J1534" s="7">
        <f t="shared" si="93"/>
        <v>0</v>
      </c>
      <c r="K1534" s="7" t="str">
        <f t="shared" si="94"/>
        <v>-</v>
      </c>
      <c r="L1534" s="7">
        <f t="shared" si="95"/>
        <v>2364.0661938534276</v>
      </c>
    </row>
    <row r="1535" spans="1:12" x14ac:dyDescent="0.3">
      <c r="A1535" s="8"/>
      <c r="B1535" s="8"/>
      <c r="C1535" s="9" t="s">
        <v>912</v>
      </c>
      <c r="D1535" s="9" t="s">
        <v>891</v>
      </c>
      <c r="E1535" s="10">
        <v>0</v>
      </c>
      <c r="F1535" s="10">
        <v>4.2300000000000004</v>
      </c>
      <c r="G1535" s="10">
        <v>0</v>
      </c>
      <c r="H1535" s="10">
        <v>100</v>
      </c>
      <c r="I1535" s="10" t="str">
        <f t="shared" si="92"/>
        <v>-</v>
      </c>
      <c r="J1535" s="10">
        <f t="shared" si="93"/>
        <v>0</v>
      </c>
      <c r="K1535" s="10" t="str">
        <f t="shared" si="94"/>
        <v>-</v>
      </c>
      <c r="L1535" s="10">
        <f t="shared" si="95"/>
        <v>2364.0661938534276</v>
      </c>
    </row>
    <row r="1536" spans="1:12" x14ac:dyDescent="0.3">
      <c r="A1536" s="5"/>
      <c r="B1536" s="6" t="s">
        <v>55</v>
      </c>
      <c r="C1536" s="5"/>
      <c r="D1536" s="6" t="s">
        <v>56</v>
      </c>
      <c r="E1536" s="7">
        <f>+E1537</f>
        <v>1089.8499999999999</v>
      </c>
      <c r="F1536" s="7">
        <f>+F1537</f>
        <v>718.82</v>
      </c>
      <c r="G1536" s="7">
        <f>+G1537</f>
        <v>1810</v>
      </c>
      <c r="H1536" s="7">
        <f>+H1537</f>
        <v>3735</v>
      </c>
      <c r="I1536" s="7">
        <f t="shared" si="92"/>
        <v>166.07790062852686</v>
      </c>
      <c r="J1536" s="7">
        <f t="shared" si="93"/>
        <v>251.80156367379868</v>
      </c>
      <c r="K1536" s="7">
        <f t="shared" si="94"/>
        <v>342.70771207046846</v>
      </c>
      <c r="L1536" s="7">
        <f t="shared" si="95"/>
        <v>519.60156923847421</v>
      </c>
    </row>
    <row r="1537" spans="1:12" x14ac:dyDescent="0.3">
      <c r="A1537" s="8"/>
      <c r="B1537" s="8"/>
      <c r="C1537" s="9" t="s">
        <v>912</v>
      </c>
      <c r="D1537" s="9" t="s">
        <v>891</v>
      </c>
      <c r="E1537" s="10">
        <v>1089.8499999999999</v>
      </c>
      <c r="F1537" s="10">
        <v>718.82</v>
      </c>
      <c r="G1537" s="10">
        <v>1810</v>
      </c>
      <c r="H1537" s="10">
        <v>3735</v>
      </c>
      <c r="I1537" s="10">
        <f t="shared" si="92"/>
        <v>166.07790062852686</v>
      </c>
      <c r="J1537" s="10">
        <f t="shared" si="93"/>
        <v>251.80156367379868</v>
      </c>
      <c r="K1537" s="10">
        <f t="shared" si="94"/>
        <v>342.70771207046846</v>
      </c>
      <c r="L1537" s="10">
        <f t="shared" si="95"/>
        <v>519.60156923847421</v>
      </c>
    </row>
    <row r="1538" spans="1:12" x14ac:dyDescent="0.3">
      <c r="A1538" s="5"/>
      <c r="B1538" s="6" t="s">
        <v>61</v>
      </c>
      <c r="C1538" s="5"/>
      <c r="D1538" s="6" t="s">
        <v>62</v>
      </c>
      <c r="E1538" s="7">
        <f>+E1539+E1540</f>
        <v>160</v>
      </c>
      <c r="F1538" s="7">
        <f>+F1539+F1540</f>
        <v>0</v>
      </c>
      <c r="G1538" s="7">
        <f>+G1539+G1540</f>
        <v>300</v>
      </c>
      <c r="H1538" s="7">
        <f>+H1539+H1540</f>
        <v>300</v>
      </c>
      <c r="I1538" s="7">
        <f t="shared" si="92"/>
        <v>187.5</v>
      </c>
      <c r="J1538" s="7" t="str">
        <f t="shared" si="93"/>
        <v>-</v>
      </c>
      <c r="K1538" s="7">
        <f t="shared" si="94"/>
        <v>187.5</v>
      </c>
      <c r="L1538" s="7" t="str">
        <f t="shared" si="95"/>
        <v>-</v>
      </c>
    </row>
    <row r="1539" spans="1:12" x14ac:dyDescent="0.3">
      <c r="A1539" s="8"/>
      <c r="B1539" s="8"/>
      <c r="C1539" s="9" t="s">
        <v>912</v>
      </c>
      <c r="D1539" s="9" t="s">
        <v>891</v>
      </c>
      <c r="E1539" s="10">
        <v>0</v>
      </c>
      <c r="F1539" s="10">
        <v>0</v>
      </c>
      <c r="G1539" s="10">
        <v>100</v>
      </c>
      <c r="H1539" s="10">
        <v>100</v>
      </c>
      <c r="I1539" s="10" t="str">
        <f t="shared" ref="I1539:I1602" si="96">IF(E1539&lt;&gt;0,G1539/E1539*100,"-")</f>
        <v>-</v>
      </c>
      <c r="J1539" s="10" t="str">
        <f t="shared" ref="J1539:J1602" si="97">IF(F1539&lt;&gt;0,G1539/F1539*100,"-")</f>
        <v>-</v>
      </c>
      <c r="K1539" s="10" t="str">
        <f t="shared" ref="K1539:K1602" si="98">IF(E1539&lt;&gt;0,H1539/E1539*100,"-")</f>
        <v>-</v>
      </c>
      <c r="L1539" s="10" t="str">
        <f t="shared" ref="L1539:L1602" si="99">IF(F1539&lt;&gt;0,H1539/F1539*100,"-")</f>
        <v>-</v>
      </c>
    </row>
    <row r="1540" spans="1:12" x14ac:dyDescent="0.3">
      <c r="A1540" s="8"/>
      <c r="B1540" s="8"/>
      <c r="C1540" s="9" t="s">
        <v>913</v>
      </c>
      <c r="D1540" s="9" t="s">
        <v>893</v>
      </c>
      <c r="E1540" s="10">
        <v>160</v>
      </c>
      <c r="F1540" s="10">
        <v>0</v>
      </c>
      <c r="G1540" s="10">
        <v>200</v>
      </c>
      <c r="H1540" s="10">
        <v>200</v>
      </c>
      <c r="I1540" s="10">
        <f t="shared" si="96"/>
        <v>125</v>
      </c>
      <c r="J1540" s="10" t="str">
        <f t="shared" si="97"/>
        <v>-</v>
      </c>
      <c r="K1540" s="10">
        <f t="shared" si="98"/>
        <v>125</v>
      </c>
      <c r="L1540" s="10" t="str">
        <f t="shared" si="99"/>
        <v>-</v>
      </c>
    </row>
    <row r="1541" spans="1:12" x14ac:dyDescent="0.3">
      <c r="A1541" s="5"/>
      <c r="B1541" s="6" t="s">
        <v>89</v>
      </c>
      <c r="C1541" s="5"/>
      <c r="D1541" s="6" t="s">
        <v>90</v>
      </c>
      <c r="E1541" s="7">
        <f>+E1542</f>
        <v>0</v>
      </c>
      <c r="F1541" s="7">
        <f>+F1542</f>
        <v>0</v>
      </c>
      <c r="G1541" s="7">
        <f>+G1542</f>
        <v>2000</v>
      </c>
      <c r="H1541" s="7">
        <f>+H1542</f>
        <v>3000</v>
      </c>
      <c r="I1541" s="7" t="str">
        <f t="shared" si="96"/>
        <v>-</v>
      </c>
      <c r="J1541" s="7" t="str">
        <f t="shared" si="97"/>
        <v>-</v>
      </c>
      <c r="K1541" s="7" t="str">
        <f t="shared" si="98"/>
        <v>-</v>
      </c>
      <c r="L1541" s="7" t="str">
        <f t="shared" si="99"/>
        <v>-</v>
      </c>
    </row>
    <row r="1542" spans="1:12" x14ac:dyDescent="0.3">
      <c r="A1542" s="8"/>
      <c r="B1542" s="8"/>
      <c r="C1542" s="9" t="s">
        <v>914</v>
      </c>
      <c r="D1542" s="9" t="s">
        <v>895</v>
      </c>
      <c r="E1542" s="10">
        <v>0</v>
      </c>
      <c r="F1542" s="10">
        <v>0</v>
      </c>
      <c r="G1542" s="10">
        <v>2000</v>
      </c>
      <c r="H1542" s="10">
        <v>3000</v>
      </c>
      <c r="I1542" s="10" t="str">
        <f t="shared" si="96"/>
        <v>-</v>
      </c>
      <c r="J1542" s="10" t="str">
        <f t="shared" si="97"/>
        <v>-</v>
      </c>
      <c r="K1542" s="10" t="str">
        <f t="shared" si="98"/>
        <v>-</v>
      </c>
      <c r="L1542" s="10" t="str">
        <f t="shared" si="99"/>
        <v>-</v>
      </c>
    </row>
    <row r="1543" spans="1:12" x14ac:dyDescent="0.3">
      <c r="A1543" s="5"/>
      <c r="B1543" s="6" t="s">
        <v>252</v>
      </c>
      <c r="C1543" s="5"/>
      <c r="D1543" s="6" t="s">
        <v>253</v>
      </c>
      <c r="E1543" s="7">
        <f>+E1544+E1545</f>
        <v>0</v>
      </c>
      <c r="F1543" s="7">
        <f>+F1544+F1545</f>
        <v>0</v>
      </c>
      <c r="G1543" s="7">
        <f>+G1544+G1545</f>
        <v>6000</v>
      </c>
      <c r="H1543" s="7">
        <f>+H1544+H1545</f>
        <v>6500</v>
      </c>
      <c r="I1543" s="7" t="str">
        <f t="shared" si="96"/>
        <v>-</v>
      </c>
      <c r="J1543" s="7" t="str">
        <f t="shared" si="97"/>
        <v>-</v>
      </c>
      <c r="K1543" s="7" t="str">
        <f t="shared" si="98"/>
        <v>-</v>
      </c>
      <c r="L1543" s="7" t="str">
        <f t="shared" si="99"/>
        <v>-</v>
      </c>
    </row>
    <row r="1544" spans="1:12" x14ac:dyDescent="0.3">
      <c r="A1544" s="8"/>
      <c r="B1544" s="8"/>
      <c r="C1544" s="9" t="s">
        <v>912</v>
      </c>
      <c r="D1544" s="9" t="s">
        <v>891</v>
      </c>
      <c r="E1544" s="10">
        <v>0</v>
      </c>
      <c r="F1544" s="10">
        <v>0</v>
      </c>
      <c r="G1544" s="10">
        <v>0</v>
      </c>
      <c r="H1544" s="10">
        <v>500</v>
      </c>
      <c r="I1544" s="10" t="str">
        <f t="shared" si="96"/>
        <v>-</v>
      </c>
      <c r="J1544" s="10" t="str">
        <f t="shared" si="97"/>
        <v>-</v>
      </c>
      <c r="K1544" s="10" t="str">
        <f t="shared" si="98"/>
        <v>-</v>
      </c>
      <c r="L1544" s="10" t="str">
        <f t="shared" si="99"/>
        <v>-</v>
      </c>
    </row>
    <row r="1545" spans="1:12" x14ac:dyDescent="0.3">
      <c r="A1545" s="8"/>
      <c r="B1545" s="8"/>
      <c r="C1545" s="9" t="s">
        <v>914</v>
      </c>
      <c r="D1545" s="9" t="s">
        <v>895</v>
      </c>
      <c r="E1545" s="10">
        <v>0</v>
      </c>
      <c r="F1545" s="10">
        <v>0</v>
      </c>
      <c r="G1545" s="10">
        <v>6000</v>
      </c>
      <c r="H1545" s="10">
        <v>6000</v>
      </c>
      <c r="I1545" s="10" t="str">
        <f t="shared" si="96"/>
        <v>-</v>
      </c>
      <c r="J1545" s="10" t="str">
        <f t="shared" si="97"/>
        <v>-</v>
      </c>
      <c r="K1545" s="10" t="str">
        <f t="shared" si="98"/>
        <v>-</v>
      </c>
      <c r="L1545" s="10" t="str">
        <f t="shared" si="99"/>
        <v>-</v>
      </c>
    </row>
    <row r="1546" spans="1:12" x14ac:dyDescent="0.3">
      <c r="A1546" s="2" t="s">
        <v>915</v>
      </c>
      <c r="B1546" s="3"/>
      <c r="C1546" s="3"/>
      <c r="D1546" s="2" t="s">
        <v>916</v>
      </c>
      <c r="E1546" s="4">
        <f>+E1547+E1550+E1552+E1555+E1559+E1562+E1565+E1567</f>
        <v>27855.88</v>
      </c>
      <c r="F1546" s="4">
        <f>+F1547+F1550+F1552+F1555+F1559+F1562+F1565+F1567</f>
        <v>19521.91</v>
      </c>
      <c r="G1546" s="4">
        <f>+G1547+G1550+G1552+G1555+G1559+G1562+G1565+G1567</f>
        <v>31500</v>
      </c>
      <c r="H1546" s="4">
        <f>+H1547+H1550+H1552+H1555+H1559+H1562+H1565+H1567</f>
        <v>33000</v>
      </c>
      <c r="I1546" s="4">
        <f t="shared" si="96"/>
        <v>113.0820494631654</v>
      </c>
      <c r="J1546" s="4">
        <f t="shared" si="97"/>
        <v>161.35716228586242</v>
      </c>
      <c r="K1546" s="4">
        <f t="shared" si="98"/>
        <v>118.46690896141136</v>
      </c>
      <c r="L1546" s="4">
        <f t="shared" si="99"/>
        <v>169.04083668042728</v>
      </c>
    </row>
    <row r="1547" spans="1:12" x14ac:dyDescent="0.3">
      <c r="A1547" s="5"/>
      <c r="B1547" s="6" t="s">
        <v>10</v>
      </c>
      <c r="C1547" s="5"/>
      <c r="D1547" s="6" t="s">
        <v>11</v>
      </c>
      <c r="E1547" s="7">
        <f>+E1548+E1549</f>
        <v>3411.46</v>
      </c>
      <c r="F1547" s="7">
        <f>+F1548+F1549</f>
        <v>3232.36</v>
      </c>
      <c r="G1547" s="7">
        <f>+G1548+G1549</f>
        <v>5530</v>
      </c>
      <c r="H1547" s="7">
        <f>+H1548+H1549</f>
        <v>6530</v>
      </c>
      <c r="I1547" s="7">
        <f t="shared" si="96"/>
        <v>162.10068416455127</v>
      </c>
      <c r="J1547" s="7">
        <f t="shared" si="97"/>
        <v>171.08242893737082</v>
      </c>
      <c r="K1547" s="7">
        <f t="shared" si="98"/>
        <v>191.41364694295112</v>
      </c>
      <c r="L1547" s="7">
        <f t="shared" si="99"/>
        <v>202.0195770273113</v>
      </c>
    </row>
    <row r="1548" spans="1:12" x14ac:dyDescent="0.3">
      <c r="A1548" s="8"/>
      <c r="B1548" s="8"/>
      <c r="C1548" s="9" t="s">
        <v>917</v>
      </c>
      <c r="D1548" s="9" t="s">
        <v>891</v>
      </c>
      <c r="E1548" s="10">
        <v>850.9</v>
      </c>
      <c r="F1548" s="10">
        <v>1023.33</v>
      </c>
      <c r="G1548" s="10">
        <v>1200</v>
      </c>
      <c r="H1548" s="10">
        <v>1200</v>
      </c>
      <c r="I1548" s="10">
        <f t="shared" si="96"/>
        <v>141.02714772593725</v>
      </c>
      <c r="J1548" s="10">
        <f t="shared" si="97"/>
        <v>117.26422561637008</v>
      </c>
      <c r="K1548" s="10">
        <f t="shared" si="98"/>
        <v>141.02714772593725</v>
      </c>
      <c r="L1548" s="10">
        <f t="shared" si="99"/>
        <v>117.26422561637008</v>
      </c>
    </row>
    <row r="1549" spans="1:12" x14ac:dyDescent="0.3">
      <c r="A1549" s="8"/>
      <c r="B1549" s="8"/>
      <c r="C1549" s="9" t="s">
        <v>918</v>
      </c>
      <c r="D1549" s="9" t="s">
        <v>893</v>
      </c>
      <c r="E1549" s="10">
        <v>2560.56</v>
      </c>
      <c r="F1549" s="10">
        <v>2209.0300000000002</v>
      </c>
      <c r="G1549" s="10">
        <v>4330</v>
      </c>
      <c r="H1549" s="10">
        <v>5330</v>
      </c>
      <c r="I1549" s="10">
        <f t="shared" si="96"/>
        <v>169.10363358015434</v>
      </c>
      <c r="J1549" s="10">
        <f t="shared" si="97"/>
        <v>196.01363494384412</v>
      </c>
      <c r="K1549" s="10">
        <f t="shared" si="98"/>
        <v>208.15759052707219</v>
      </c>
      <c r="L1549" s="10">
        <f t="shared" si="99"/>
        <v>241.28237280616375</v>
      </c>
    </row>
    <row r="1550" spans="1:12" x14ac:dyDescent="0.3">
      <c r="A1550" s="5"/>
      <c r="B1550" s="6" t="s">
        <v>41</v>
      </c>
      <c r="C1550" s="5"/>
      <c r="D1550" s="6" t="s">
        <v>42</v>
      </c>
      <c r="E1550" s="7">
        <f>+E1551</f>
        <v>898.19</v>
      </c>
      <c r="F1550" s="7">
        <f>+F1551</f>
        <v>515.26</v>
      </c>
      <c r="G1550" s="7">
        <f>+G1551</f>
        <v>300</v>
      </c>
      <c r="H1550" s="7">
        <f>+H1551</f>
        <v>300</v>
      </c>
      <c r="I1550" s="7">
        <f t="shared" si="96"/>
        <v>33.400505460982643</v>
      </c>
      <c r="J1550" s="7">
        <f t="shared" si="97"/>
        <v>58.223033031867409</v>
      </c>
      <c r="K1550" s="7">
        <f t="shared" si="98"/>
        <v>33.400505460982643</v>
      </c>
      <c r="L1550" s="7">
        <f t="shared" si="99"/>
        <v>58.223033031867409</v>
      </c>
    </row>
    <row r="1551" spans="1:12" x14ac:dyDescent="0.3">
      <c r="A1551" s="8"/>
      <c r="B1551" s="8"/>
      <c r="C1551" s="9" t="s">
        <v>918</v>
      </c>
      <c r="D1551" s="9" t="s">
        <v>893</v>
      </c>
      <c r="E1551" s="10">
        <v>898.19</v>
      </c>
      <c r="F1551" s="10">
        <v>515.26</v>
      </c>
      <c r="G1551" s="10">
        <v>300</v>
      </c>
      <c r="H1551" s="10">
        <v>300</v>
      </c>
      <c r="I1551" s="10">
        <f t="shared" si="96"/>
        <v>33.400505460982643</v>
      </c>
      <c r="J1551" s="10">
        <f t="shared" si="97"/>
        <v>58.223033031867409</v>
      </c>
      <c r="K1551" s="10">
        <f t="shared" si="98"/>
        <v>33.400505460982643</v>
      </c>
      <c r="L1551" s="10">
        <f t="shared" si="99"/>
        <v>58.223033031867409</v>
      </c>
    </row>
    <row r="1552" spans="1:12" x14ac:dyDescent="0.3">
      <c r="A1552" s="5"/>
      <c r="B1552" s="6" t="s">
        <v>45</v>
      </c>
      <c r="C1552" s="5"/>
      <c r="D1552" s="6" t="s">
        <v>46</v>
      </c>
      <c r="E1552" s="7">
        <f>+E1553+E1554</f>
        <v>8634.0499999999993</v>
      </c>
      <c r="F1552" s="7">
        <f>+F1553+F1554</f>
        <v>6306.54</v>
      </c>
      <c r="G1552" s="7">
        <f>+G1553+G1554</f>
        <v>9460</v>
      </c>
      <c r="H1552" s="7">
        <f>+H1553+H1554</f>
        <v>9560</v>
      </c>
      <c r="I1552" s="7">
        <f t="shared" si="96"/>
        <v>109.56619431205519</v>
      </c>
      <c r="J1552" s="7">
        <f t="shared" si="97"/>
        <v>150.00301274549912</v>
      </c>
      <c r="K1552" s="7">
        <f t="shared" si="98"/>
        <v>110.72439932592468</v>
      </c>
      <c r="L1552" s="7">
        <f t="shared" si="99"/>
        <v>151.58866827135006</v>
      </c>
    </row>
    <row r="1553" spans="1:12" x14ac:dyDescent="0.3">
      <c r="A1553" s="8"/>
      <c r="B1553" s="8"/>
      <c r="C1553" s="9" t="s">
        <v>917</v>
      </c>
      <c r="D1553" s="9" t="s">
        <v>891</v>
      </c>
      <c r="E1553" s="10">
        <v>1411.8</v>
      </c>
      <c r="F1553" s="10">
        <v>1410.63</v>
      </c>
      <c r="G1553" s="10">
        <v>1960</v>
      </c>
      <c r="H1553" s="10">
        <v>2060</v>
      </c>
      <c r="I1553" s="10">
        <f t="shared" si="96"/>
        <v>138.82986258676866</v>
      </c>
      <c r="J1553" s="10">
        <f t="shared" si="97"/>
        <v>138.94501038543061</v>
      </c>
      <c r="K1553" s="10">
        <f t="shared" si="98"/>
        <v>145.91301884119565</v>
      </c>
      <c r="L1553" s="10">
        <f t="shared" si="99"/>
        <v>146.03404152754442</v>
      </c>
    </row>
    <row r="1554" spans="1:12" x14ac:dyDescent="0.3">
      <c r="A1554" s="8"/>
      <c r="B1554" s="8"/>
      <c r="C1554" s="9" t="s">
        <v>918</v>
      </c>
      <c r="D1554" s="9" t="s">
        <v>893</v>
      </c>
      <c r="E1554" s="10">
        <v>7222.25</v>
      </c>
      <c r="F1554" s="10">
        <v>4895.91</v>
      </c>
      <c r="G1554" s="10">
        <v>7500</v>
      </c>
      <c r="H1554" s="10">
        <v>7500</v>
      </c>
      <c r="I1554" s="10">
        <f t="shared" si="96"/>
        <v>103.84575443940601</v>
      </c>
      <c r="J1554" s="10">
        <f t="shared" si="97"/>
        <v>153.18909048573198</v>
      </c>
      <c r="K1554" s="10">
        <f t="shared" si="98"/>
        <v>103.84575443940601</v>
      </c>
      <c r="L1554" s="10">
        <f t="shared" si="99"/>
        <v>153.18909048573198</v>
      </c>
    </row>
    <row r="1555" spans="1:12" x14ac:dyDescent="0.3">
      <c r="A1555" s="5"/>
      <c r="B1555" s="6" t="s">
        <v>51</v>
      </c>
      <c r="C1555" s="5"/>
      <c r="D1555" s="6" t="s">
        <v>52</v>
      </c>
      <c r="E1555" s="7">
        <f>+E1556+E1557+E1558</f>
        <v>1194.42</v>
      </c>
      <c r="F1555" s="7">
        <f>+F1556+F1557+F1558</f>
        <v>2032.17</v>
      </c>
      <c r="G1555" s="7">
        <f>+G1556+G1557+G1558</f>
        <v>6860</v>
      </c>
      <c r="H1555" s="7">
        <f>+H1556+H1557+H1558</f>
        <v>7210</v>
      </c>
      <c r="I1555" s="7">
        <f t="shared" si="96"/>
        <v>574.33733527569859</v>
      </c>
      <c r="J1555" s="7">
        <f t="shared" si="97"/>
        <v>337.57018359684474</v>
      </c>
      <c r="K1555" s="7">
        <f t="shared" si="98"/>
        <v>603.64026054486692</v>
      </c>
      <c r="L1555" s="7">
        <f t="shared" si="99"/>
        <v>354.79315214770418</v>
      </c>
    </row>
    <row r="1556" spans="1:12" x14ac:dyDescent="0.3">
      <c r="A1556" s="8"/>
      <c r="B1556" s="8"/>
      <c r="C1556" s="9" t="s">
        <v>917</v>
      </c>
      <c r="D1556" s="9" t="s">
        <v>891</v>
      </c>
      <c r="E1556" s="10">
        <v>264.97000000000003</v>
      </c>
      <c r="F1556" s="10">
        <v>199.85</v>
      </c>
      <c r="G1556" s="10">
        <v>680</v>
      </c>
      <c r="H1556" s="10">
        <v>1530</v>
      </c>
      <c r="I1556" s="10">
        <f t="shared" si="96"/>
        <v>256.63282635770088</v>
      </c>
      <c r="J1556" s="10">
        <f t="shared" si="97"/>
        <v>340.25519139354515</v>
      </c>
      <c r="K1556" s="10">
        <f t="shared" si="98"/>
        <v>577.42385930482692</v>
      </c>
      <c r="L1556" s="10">
        <f t="shared" si="99"/>
        <v>765.57418063547664</v>
      </c>
    </row>
    <row r="1557" spans="1:12" x14ac:dyDescent="0.3">
      <c r="A1557" s="8"/>
      <c r="B1557" s="8"/>
      <c r="C1557" s="9" t="s">
        <v>918</v>
      </c>
      <c r="D1557" s="9" t="s">
        <v>893</v>
      </c>
      <c r="E1557" s="10">
        <v>929.45</v>
      </c>
      <c r="F1557" s="10">
        <v>794.1</v>
      </c>
      <c r="G1557" s="10">
        <v>680</v>
      </c>
      <c r="H1557" s="10">
        <v>680</v>
      </c>
      <c r="I1557" s="10">
        <f t="shared" si="96"/>
        <v>73.161547151541228</v>
      </c>
      <c r="J1557" s="10">
        <f t="shared" si="97"/>
        <v>85.631532552575237</v>
      </c>
      <c r="K1557" s="10">
        <f t="shared" si="98"/>
        <v>73.161547151541228</v>
      </c>
      <c r="L1557" s="10">
        <f t="shared" si="99"/>
        <v>85.631532552575237</v>
      </c>
    </row>
    <row r="1558" spans="1:12" x14ac:dyDescent="0.3">
      <c r="A1558" s="8"/>
      <c r="B1558" s="8"/>
      <c r="C1558" s="9" t="s">
        <v>919</v>
      </c>
      <c r="D1558" s="9" t="s">
        <v>895</v>
      </c>
      <c r="E1558" s="10">
        <v>0</v>
      </c>
      <c r="F1558" s="10">
        <v>1038.22</v>
      </c>
      <c r="G1558" s="10">
        <v>5500</v>
      </c>
      <c r="H1558" s="10">
        <v>5000</v>
      </c>
      <c r="I1558" s="10" t="str">
        <f t="shared" si="96"/>
        <v>-</v>
      </c>
      <c r="J1558" s="10">
        <f t="shared" si="97"/>
        <v>529.75284621756464</v>
      </c>
      <c r="K1558" s="10" t="str">
        <f t="shared" si="98"/>
        <v>-</v>
      </c>
      <c r="L1558" s="10">
        <f t="shared" si="99"/>
        <v>481.59349656142246</v>
      </c>
    </row>
    <row r="1559" spans="1:12" x14ac:dyDescent="0.3">
      <c r="A1559" s="5"/>
      <c r="B1559" s="6" t="s">
        <v>53</v>
      </c>
      <c r="C1559" s="5"/>
      <c r="D1559" s="6" t="s">
        <v>54</v>
      </c>
      <c r="E1559" s="7">
        <f>+E1560+E1561</f>
        <v>265.60000000000002</v>
      </c>
      <c r="F1559" s="7">
        <f>+F1560+F1561</f>
        <v>233.52</v>
      </c>
      <c r="G1559" s="7">
        <f>+G1560+G1561</f>
        <v>400</v>
      </c>
      <c r="H1559" s="7">
        <f>+H1560+H1561</f>
        <v>450</v>
      </c>
      <c r="I1559" s="7">
        <f t="shared" si="96"/>
        <v>150.60240963855421</v>
      </c>
      <c r="J1559" s="7">
        <f t="shared" si="97"/>
        <v>171.29153819801303</v>
      </c>
      <c r="K1559" s="7">
        <f t="shared" si="98"/>
        <v>169.42771084337346</v>
      </c>
      <c r="L1559" s="7">
        <f t="shared" si="99"/>
        <v>192.70298047276464</v>
      </c>
    </row>
    <row r="1560" spans="1:12" x14ac:dyDescent="0.3">
      <c r="A1560" s="8"/>
      <c r="B1560" s="8"/>
      <c r="C1560" s="9" t="s">
        <v>917</v>
      </c>
      <c r="D1560" s="9" t="s">
        <v>891</v>
      </c>
      <c r="E1560" s="10">
        <v>80</v>
      </c>
      <c r="F1560" s="10">
        <v>70.06</v>
      </c>
      <c r="G1560" s="10">
        <v>100</v>
      </c>
      <c r="H1560" s="10">
        <v>150</v>
      </c>
      <c r="I1560" s="10">
        <f t="shared" si="96"/>
        <v>125</v>
      </c>
      <c r="J1560" s="10">
        <f t="shared" si="97"/>
        <v>142.73479874393377</v>
      </c>
      <c r="K1560" s="10">
        <f t="shared" si="98"/>
        <v>187.5</v>
      </c>
      <c r="L1560" s="10">
        <f t="shared" si="99"/>
        <v>214.10219811590062</v>
      </c>
    </row>
    <row r="1561" spans="1:12" x14ac:dyDescent="0.3">
      <c r="A1561" s="8"/>
      <c r="B1561" s="8"/>
      <c r="C1561" s="9" t="s">
        <v>918</v>
      </c>
      <c r="D1561" s="9" t="s">
        <v>893</v>
      </c>
      <c r="E1561" s="10">
        <v>185.6</v>
      </c>
      <c r="F1561" s="10">
        <v>163.46</v>
      </c>
      <c r="G1561" s="10">
        <v>300</v>
      </c>
      <c r="H1561" s="10">
        <v>300</v>
      </c>
      <c r="I1561" s="10">
        <f t="shared" si="96"/>
        <v>161.63793103448276</v>
      </c>
      <c r="J1561" s="10">
        <f t="shared" si="97"/>
        <v>183.53113911660344</v>
      </c>
      <c r="K1561" s="10">
        <f t="shared" si="98"/>
        <v>161.63793103448276</v>
      </c>
      <c r="L1561" s="10">
        <f t="shared" si="99"/>
        <v>183.53113911660344</v>
      </c>
    </row>
    <row r="1562" spans="1:12" x14ac:dyDescent="0.3">
      <c r="A1562" s="5"/>
      <c r="B1562" s="6" t="s">
        <v>55</v>
      </c>
      <c r="C1562" s="5"/>
      <c r="D1562" s="6" t="s">
        <v>56</v>
      </c>
      <c r="E1562" s="7">
        <f>+E1563+E1564</f>
        <v>5934.74</v>
      </c>
      <c r="F1562" s="7">
        <f>+F1563+F1564</f>
        <v>5703.32</v>
      </c>
      <c r="G1562" s="7">
        <f>+G1563+G1564</f>
        <v>5950</v>
      </c>
      <c r="H1562" s="7">
        <f>+H1563+H1564</f>
        <v>5950</v>
      </c>
      <c r="I1562" s="7">
        <f t="shared" si="96"/>
        <v>100.25713005119013</v>
      </c>
      <c r="J1562" s="7">
        <f t="shared" si="97"/>
        <v>104.32520005891305</v>
      </c>
      <c r="K1562" s="7">
        <f t="shared" si="98"/>
        <v>100.25713005119013</v>
      </c>
      <c r="L1562" s="7">
        <f t="shared" si="99"/>
        <v>104.32520005891305</v>
      </c>
    </row>
    <row r="1563" spans="1:12" x14ac:dyDescent="0.3">
      <c r="A1563" s="8"/>
      <c r="B1563" s="8"/>
      <c r="C1563" s="9" t="s">
        <v>917</v>
      </c>
      <c r="D1563" s="9" t="s">
        <v>891</v>
      </c>
      <c r="E1563" s="10">
        <v>668.9</v>
      </c>
      <c r="F1563" s="10">
        <v>654.4</v>
      </c>
      <c r="G1563" s="10">
        <v>1060</v>
      </c>
      <c r="H1563" s="10">
        <v>1060</v>
      </c>
      <c r="I1563" s="10">
        <f t="shared" si="96"/>
        <v>158.46912841979369</v>
      </c>
      <c r="J1563" s="10">
        <f t="shared" si="97"/>
        <v>161.98044009779952</v>
      </c>
      <c r="K1563" s="10">
        <f t="shared" si="98"/>
        <v>158.46912841979369</v>
      </c>
      <c r="L1563" s="10">
        <f t="shared" si="99"/>
        <v>161.98044009779952</v>
      </c>
    </row>
    <row r="1564" spans="1:12" x14ac:dyDescent="0.3">
      <c r="A1564" s="8"/>
      <c r="B1564" s="8"/>
      <c r="C1564" s="9" t="s">
        <v>918</v>
      </c>
      <c r="D1564" s="9" t="s">
        <v>893</v>
      </c>
      <c r="E1564" s="10">
        <v>5265.84</v>
      </c>
      <c r="F1564" s="10">
        <v>5048.92</v>
      </c>
      <c r="G1564" s="10">
        <v>4890</v>
      </c>
      <c r="H1564" s="10">
        <v>4890</v>
      </c>
      <c r="I1564" s="10">
        <f t="shared" si="96"/>
        <v>92.862677179709223</v>
      </c>
      <c r="J1564" s="10">
        <f t="shared" si="97"/>
        <v>96.852396156009604</v>
      </c>
      <c r="K1564" s="10">
        <f t="shared" si="98"/>
        <v>92.862677179709223</v>
      </c>
      <c r="L1564" s="10">
        <f t="shared" si="99"/>
        <v>96.852396156009604</v>
      </c>
    </row>
    <row r="1565" spans="1:12" x14ac:dyDescent="0.3">
      <c r="A1565" s="5"/>
      <c r="B1565" s="6" t="s">
        <v>89</v>
      </c>
      <c r="C1565" s="5"/>
      <c r="D1565" s="6" t="s">
        <v>90</v>
      </c>
      <c r="E1565" s="7">
        <f>+E1566</f>
        <v>3423.97</v>
      </c>
      <c r="F1565" s="7">
        <f>+F1566</f>
        <v>1498.74</v>
      </c>
      <c r="G1565" s="7">
        <f>+G1566</f>
        <v>0</v>
      </c>
      <c r="H1565" s="7">
        <f>+H1566</f>
        <v>0</v>
      </c>
      <c r="I1565" s="7">
        <f t="shared" si="96"/>
        <v>0</v>
      </c>
      <c r="J1565" s="7">
        <f t="shared" si="97"/>
        <v>0</v>
      </c>
      <c r="K1565" s="7">
        <f t="shared" si="98"/>
        <v>0</v>
      </c>
      <c r="L1565" s="7">
        <f t="shared" si="99"/>
        <v>0</v>
      </c>
    </row>
    <row r="1566" spans="1:12" x14ac:dyDescent="0.3">
      <c r="A1566" s="8"/>
      <c r="B1566" s="8"/>
      <c r="C1566" s="9" t="s">
        <v>919</v>
      </c>
      <c r="D1566" s="9" t="s">
        <v>895</v>
      </c>
      <c r="E1566" s="10">
        <v>3423.97</v>
      </c>
      <c r="F1566" s="10">
        <v>1498.74</v>
      </c>
      <c r="G1566" s="10">
        <v>0</v>
      </c>
      <c r="H1566" s="10">
        <v>0</v>
      </c>
      <c r="I1566" s="10">
        <f t="shared" si="96"/>
        <v>0</v>
      </c>
      <c r="J1566" s="10">
        <f t="shared" si="97"/>
        <v>0</v>
      </c>
      <c r="K1566" s="10">
        <f t="shared" si="98"/>
        <v>0</v>
      </c>
      <c r="L1566" s="10">
        <f t="shared" si="99"/>
        <v>0</v>
      </c>
    </row>
    <row r="1567" spans="1:12" x14ac:dyDescent="0.3">
      <c r="A1567" s="5"/>
      <c r="B1567" s="6" t="s">
        <v>252</v>
      </c>
      <c r="C1567" s="5"/>
      <c r="D1567" s="6" t="s">
        <v>253</v>
      </c>
      <c r="E1567" s="7">
        <f>+E1568</f>
        <v>4093.45</v>
      </c>
      <c r="F1567" s="7">
        <f>+F1568</f>
        <v>0</v>
      </c>
      <c r="G1567" s="7">
        <f>+G1568</f>
        <v>3000</v>
      </c>
      <c r="H1567" s="7">
        <f>+H1568</f>
        <v>3000</v>
      </c>
      <c r="I1567" s="7">
        <f t="shared" si="96"/>
        <v>73.287813458085481</v>
      </c>
      <c r="J1567" s="7" t="str">
        <f t="shared" si="97"/>
        <v>-</v>
      </c>
      <c r="K1567" s="7">
        <f t="shared" si="98"/>
        <v>73.287813458085481</v>
      </c>
      <c r="L1567" s="7" t="str">
        <f t="shared" si="99"/>
        <v>-</v>
      </c>
    </row>
    <row r="1568" spans="1:12" x14ac:dyDescent="0.3">
      <c r="A1568" s="8"/>
      <c r="B1568" s="8"/>
      <c r="C1568" s="9" t="s">
        <v>919</v>
      </c>
      <c r="D1568" s="9" t="s">
        <v>895</v>
      </c>
      <c r="E1568" s="10">
        <v>4093.45</v>
      </c>
      <c r="F1568" s="10">
        <v>0</v>
      </c>
      <c r="G1568" s="10">
        <v>3000</v>
      </c>
      <c r="H1568" s="10">
        <v>3000</v>
      </c>
      <c r="I1568" s="10">
        <f t="shared" si="96"/>
        <v>73.287813458085481</v>
      </c>
      <c r="J1568" s="10" t="str">
        <f t="shared" si="97"/>
        <v>-</v>
      </c>
      <c r="K1568" s="10">
        <f t="shared" si="98"/>
        <v>73.287813458085481</v>
      </c>
      <c r="L1568" s="10" t="str">
        <f t="shared" si="99"/>
        <v>-</v>
      </c>
    </row>
    <row r="1569" spans="1:12" x14ac:dyDescent="0.3">
      <c r="A1569" s="2" t="s">
        <v>920</v>
      </c>
      <c r="B1569" s="3"/>
      <c r="C1569" s="3"/>
      <c r="D1569" s="2" t="s">
        <v>921</v>
      </c>
      <c r="E1569" s="4">
        <f>+E1570+E1574+E1578+E1582+E1586+E1589+E1591+E1593+E1595+E1597</f>
        <v>21994.7</v>
      </c>
      <c r="F1569" s="4">
        <f>+F1570+F1574+F1578+F1582+F1586+F1589+F1591+F1593+F1595+F1597</f>
        <v>19250.89</v>
      </c>
      <c r="G1569" s="4">
        <f>+G1570+G1574+G1578+G1582+G1586+G1589+G1591+G1593+G1595+G1597</f>
        <v>43400</v>
      </c>
      <c r="H1569" s="4">
        <f>+H1570+H1574+H1578+H1582+H1586+H1589+H1591+H1593+H1595+H1597</f>
        <v>46500</v>
      </c>
      <c r="I1569" s="4">
        <f t="shared" si="96"/>
        <v>197.32026351802935</v>
      </c>
      <c r="J1569" s="4">
        <f t="shared" si="97"/>
        <v>225.44412232369515</v>
      </c>
      <c r="K1569" s="4">
        <f t="shared" si="98"/>
        <v>211.41456805503145</v>
      </c>
      <c r="L1569" s="4">
        <f t="shared" si="99"/>
        <v>241.54727391824485</v>
      </c>
    </row>
    <row r="1570" spans="1:12" x14ac:dyDescent="0.3">
      <c r="A1570" s="5"/>
      <c r="B1570" s="6" t="s">
        <v>10</v>
      </c>
      <c r="C1570" s="5"/>
      <c r="D1570" s="6" t="s">
        <v>11</v>
      </c>
      <c r="E1570" s="7">
        <f>+E1571+E1572+E1573</f>
        <v>5417.16</v>
      </c>
      <c r="F1570" s="7">
        <f>+F1571+F1572+F1573</f>
        <v>5960.06</v>
      </c>
      <c r="G1570" s="7">
        <f>+G1571+G1572+G1573</f>
        <v>8060</v>
      </c>
      <c r="H1570" s="7">
        <f>+H1571+H1572+H1573</f>
        <v>8730</v>
      </c>
      <c r="I1570" s="7">
        <f t="shared" si="96"/>
        <v>148.78644898803063</v>
      </c>
      <c r="J1570" s="7">
        <f t="shared" si="97"/>
        <v>135.23353791740351</v>
      </c>
      <c r="K1570" s="7">
        <f t="shared" si="98"/>
        <v>161.1545533083756</v>
      </c>
      <c r="L1570" s="7">
        <f t="shared" si="99"/>
        <v>146.47503548621992</v>
      </c>
    </row>
    <row r="1571" spans="1:12" x14ac:dyDescent="0.3">
      <c r="A1571" s="8"/>
      <c r="B1571" s="8"/>
      <c r="C1571" s="9" t="s">
        <v>922</v>
      </c>
      <c r="D1571" s="9" t="s">
        <v>891</v>
      </c>
      <c r="E1571" s="10">
        <v>1367.92</v>
      </c>
      <c r="F1571" s="10">
        <v>1211</v>
      </c>
      <c r="G1571" s="10">
        <v>1800</v>
      </c>
      <c r="H1571" s="10">
        <v>1930</v>
      </c>
      <c r="I1571" s="10">
        <f t="shared" si="96"/>
        <v>131.58664249371307</v>
      </c>
      <c r="J1571" s="10">
        <f t="shared" si="97"/>
        <v>148.63748967795209</v>
      </c>
      <c r="K1571" s="10">
        <f t="shared" si="98"/>
        <v>141.09012222937014</v>
      </c>
      <c r="L1571" s="10">
        <f t="shared" si="99"/>
        <v>159.37241948802642</v>
      </c>
    </row>
    <row r="1572" spans="1:12" x14ac:dyDescent="0.3">
      <c r="A1572" s="8"/>
      <c r="B1572" s="8"/>
      <c r="C1572" s="9" t="s">
        <v>923</v>
      </c>
      <c r="D1572" s="9" t="s">
        <v>893</v>
      </c>
      <c r="E1572" s="10">
        <v>4025.74</v>
      </c>
      <c r="F1572" s="10">
        <v>4695.09</v>
      </c>
      <c r="G1572" s="10">
        <v>5760</v>
      </c>
      <c r="H1572" s="10">
        <v>6300</v>
      </c>
      <c r="I1572" s="10">
        <f t="shared" si="96"/>
        <v>143.07928480229722</v>
      </c>
      <c r="J1572" s="10">
        <f t="shared" si="97"/>
        <v>122.6813543510348</v>
      </c>
      <c r="K1572" s="10">
        <f t="shared" si="98"/>
        <v>156.49296775251258</v>
      </c>
      <c r="L1572" s="10">
        <f t="shared" si="99"/>
        <v>134.18273132144432</v>
      </c>
    </row>
    <row r="1573" spans="1:12" x14ac:dyDescent="0.3">
      <c r="A1573" s="8"/>
      <c r="B1573" s="8"/>
      <c r="C1573" s="9" t="s">
        <v>924</v>
      </c>
      <c r="D1573" s="9" t="s">
        <v>895</v>
      </c>
      <c r="E1573" s="10">
        <v>23.5</v>
      </c>
      <c r="F1573" s="10">
        <v>53.97</v>
      </c>
      <c r="G1573" s="10">
        <v>500</v>
      </c>
      <c r="H1573" s="10">
        <v>500</v>
      </c>
      <c r="I1573" s="10">
        <f t="shared" si="96"/>
        <v>2127.6595744680849</v>
      </c>
      <c r="J1573" s="10">
        <f t="shared" si="97"/>
        <v>926.44061515656858</v>
      </c>
      <c r="K1573" s="10">
        <f t="shared" si="98"/>
        <v>2127.6595744680849</v>
      </c>
      <c r="L1573" s="10">
        <f t="shared" si="99"/>
        <v>926.44061515656858</v>
      </c>
    </row>
    <row r="1574" spans="1:12" x14ac:dyDescent="0.3">
      <c r="A1574" s="5"/>
      <c r="B1574" s="6" t="s">
        <v>41</v>
      </c>
      <c r="C1574" s="5"/>
      <c r="D1574" s="6" t="s">
        <v>42</v>
      </c>
      <c r="E1574" s="7">
        <f>+E1575+E1576+E1577</f>
        <v>798.65000000000009</v>
      </c>
      <c r="F1574" s="7">
        <f>+F1575+F1576+F1577</f>
        <v>1177.03</v>
      </c>
      <c r="G1574" s="7">
        <f>+G1575+G1576+G1577</f>
        <v>990</v>
      </c>
      <c r="H1574" s="7">
        <f>+H1575+H1576+H1577</f>
        <v>1200</v>
      </c>
      <c r="I1574" s="7">
        <f t="shared" si="96"/>
        <v>123.95918111813684</v>
      </c>
      <c r="J1574" s="7">
        <f t="shared" si="97"/>
        <v>84.110005692293328</v>
      </c>
      <c r="K1574" s="7">
        <f t="shared" si="98"/>
        <v>150.25355287046892</v>
      </c>
      <c r="L1574" s="7">
        <f t="shared" si="99"/>
        <v>101.95152205126463</v>
      </c>
    </row>
    <row r="1575" spans="1:12" x14ac:dyDescent="0.3">
      <c r="A1575" s="8"/>
      <c r="B1575" s="8"/>
      <c r="C1575" s="9" t="s">
        <v>922</v>
      </c>
      <c r="D1575" s="9" t="s">
        <v>891</v>
      </c>
      <c r="E1575" s="10">
        <v>389.6</v>
      </c>
      <c r="F1575" s="10">
        <v>365.7</v>
      </c>
      <c r="G1575" s="10">
        <v>400</v>
      </c>
      <c r="H1575" s="10">
        <v>400</v>
      </c>
      <c r="I1575" s="10">
        <f t="shared" si="96"/>
        <v>102.66940451745378</v>
      </c>
      <c r="J1575" s="10">
        <f t="shared" si="97"/>
        <v>109.37927262783703</v>
      </c>
      <c r="K1575" s="10">
        <f t="shared" si="98"/>
        <v>102.66940451745378</v>
      </c>
      <c r="L1575" s="10">
        <f t="shared" si="99"/>
        <v>109.37927262783703</v>
      </c>
    </row>
    <row r="1576" spans="1:12" x14ac:dyDescent="0.3">
      <c r="A1576" s="8"/>
      <c r="B1576" s="8"/>
      <c r="C1576" s="9" t="s">
        <v>923</v>
      </c>
      <c r="D1576" s="9" t="s">
        <v>893</v>
      </c>
      <c r="E1576" s="10">
        <v>409.05</v>
      </c>
      <c r="F1576" s="10">
        <v>361.33</v>
      </c>
      <c r="G1576" s="10">
        <v>590</v>
      </c>
      <c r="H1576" s="10">
        <v>800</v>
      </c>
      <c r="I1576" s="10">
        <f t="shared" si="96"/>
        <v>144.23664588681092</v>
      </c>
      <c r="J1576" s="10">
        <f t="shared" si="97"/>
        <v>163.28563916641298</v>
      </c>
      <c r="K1576" s="10">
        <f t="shared" si="98"/>
        <v>195.57511306686223</v>
      </c>
      <c r="L1576" s="10">
        <f t="shared" si="99"/>
        <v>221.40425649683118</v>
      </c>
    </row>
    <row r="1577" spans="1:12" x14ac:dyDescent="0.3">
      <c r="A1577" s="8"/>
      <c r="B1577" s="8"/>
      <c r="C1577" s="9" t="s">
        <v>924</v>
      </c>
      <c r="D1577" s="9" t="s">
        <v>895</v>
      </c>
      <c r="E1577" s="10">
        <v>0</v>
      </c>
      <c r="F1577" s="10">
        <v>450</v>
      </c>
      <c r="G1577" s="10">
        <v>0</v>
      </c>
      <c r="H1577" s="10">
        <v>0</v>
      </c>
      <c r="I1577" s="10" t="str">
        <f t="shared" si="96"/>
        <v>-</v>
      </c>
      <c r="J1577" s="10">
        <f t="shared" si="97"/>
        <v>0</v>
      </c>
      <c r="K1577" s="10" t="str">
        <f t="shared" si="98"/>
        <v>-</v>
      </c>
      <c r="L1577" s="10">
        <f t="shared" si="99"/>
        <v>0</v>
      </c>
    </row>
    <row r="1578" spans="1:12" x14ac:dyDescent="0.3">
      <c r="A1578" s="5"/>
      <c r="B1578" s="6" t="s">
        <v>45</v>
      </c>
      <c r="C1578" s="5"/>
      <c r="D1578" s="6" t="s">
        <v>46</v>
      </c>
      <c r="E1578" s="7">
        <f>+E1579+E1580+E1581</f>
        <v>5864.5</v>
      </c>
      <c r="F1578" s="7">
        <f>+F1579+F1580+F1581</f>
        <v>7276.25</v>
      </c>
      <c r="G1578" s="7">
        <f>+G1579+G1580+G1581</f>
        <v>6850</v>
      </c>
      <c r="H1578" s="7">
        <f>+H1579+H1580+H1581</f>
        <v>7340</v>
      </c>
      <c r="I1578" s="7">
        <f t="shared" si="96"/>
        <v>116.80450166254583</v>
      </c>
      <c r="J1578" s="7">
        <f t="shared" si="97"/>
        <v>94.141900017179182</v>
      </c>
      <c r="K1578" s="7">
        <f t="shared" si="98"/>
        <v>125.15986017563306</v>
      </c>
      <c r="L1578" s="7">
        <f t="shared" si="99"/>
        <v>100.87613812059783</v>
      </c>
    </row>
    <row r="1579" spans="1:12" x14ac:dyDescent="0.3">
      <c r="A1579" s="8"/>
      <c r="B1579" s="8"/>
      <c r="C1579" s="9" t="s">
        <v>922</v>
      </c>
      <c r="D1579" s="9" t="s">
        <v>891</v>
      </c>
      <c r="E1579" s="10">
        <v>1515.14</v>
      </c>
      <c r="F1579" s="10">
        <v>1922.86</v>
      </c>
      <c r="G1579" s="10">
        <v>2130</v>
      </c>
      <c r="H1579" s="10">
        <v>2220</v>
      </c>
      <c r="I1579" s="10">
        <f t="shared" si="96"/>
        <v>140.58106841611993</v>
      </c>
      <c r="J1579" s="10">
        <f t="shared" si="97"/>
        <v>110.77249513745151</v>
      </c>
      <c r="K1579" s="10">
        <f t="shared" si="98"/>
        <v>146.52111356046305</v>
      </c>
      <c r="L1579" s="10">
        <f t="shared" si="99"/>
        <v>115.4530231010058</v>
      </c>
    </row>
    <row r="1580" spans="1:12" x14ac:dyDescent="0.3">
      <c r="A1580" s="8"/>
      <c r="B1580" s="8"/>
      <c r="C1580" s="9" t="s">
        <v>923</v>
      </c>
      <c r="D1580" s="9" t="s">
        <v>893</v>
      </c>
      <c r="E1580" s="10">
        <v>4234.3999999999996</v>
      </c>
      <c r="F1580" s="10">
        <v>5226.3500000000004</v>
      </c>
      <c r="G1580" s="10">
        <v>4720</v>
      </c>
      <c r="H1580" s="10">
        <v>5120</v>
      </c>
      <c r="I1580" s="10">
        <f t="shared" si="96"/>
        <v>111.46797657283204</v>
      </c>
      <c r="J1580" s="10">
        <f t="shared" si="97"/>
        <v>90.311594133573138</v>
      </c>
      <c r="K1580" s="10">
        <f t="shared" si="98"/>
        <v>120.91441526544493</v>
      </c>
      <c r="L1580" s="10">
        <f t="shared" si="99"/>
        <v>97.965119060147131</v>
      </c>
    </row>
    <row r="1581" spans="1:12" x14ac:dyDescent="0.3">
      <c r="A1581" s="8"/>
      <c r="B1581" s="8"/>
      <c r="C1581" s="9" t="s">
        <v>924</v>
      </c>
      <c r="D1581" s="9" t="s">
        <v>895</v>
      </c>
      <c r="E1581" s="10">
        <v>114.96</v>
      </c>
      <c r="F1581" s="10">
        <v>127.04</v>
      </c>
      <c r="G1581" s="10">
        <v>0</v>
      </c>
      <c r="H1581" s="10">
        <v>0</v>
      </c>
      <c r="I1581" s="10">
        <f t="shared" si="96"/>
        <v>0</v>
      </c>
      <c r="J1581" s="10">
        <f t="shared" si="97"/>
        <v>0</v>
      </c>
      <c r="K1581" s="10">
        <f t="shared" si="98"/>
        <v>0</v>
      </c>
      <c r="L1581" s="10">
        <f t="shared" si="99"/>
        <v>0</v>
      </c>
    </row>
    <row r="1582" spans="1:12" x14ac:dyDescent="0.3">
      <c r="A1582" s="5"/>
      <c r="B1582" s="6" t="s">
        <v>51</v>
      </c>
      <c r="C1582" s="5"/>
      <c r="D1582" s="6" t="s">
        <v>52</v>
      </c>
      <c r="E1582" s="7">
        <f>+E1583+E1584+E1585</f>
        <v>5701.2699999999995</v>
      </c>
      <c r="F1582" s="7">
        <f>+F1583+F1584+F1585</f>
        <v>2732.84</v>
      </c>
      <c r="G1582" s="7">
        <f>+G1583+G1584+G1585</f>
        <v>20650</v>
      </c>
      <c r="H1582" s="7">
        <f>+H1583+H1584+H1585</f>
        <v>21750</v>
      </c>
      <c r="I1582" s="7">
        <f t="shared" si="96"/>
        <v>362.20000105239711</v>
      </c>
      <c r="J1582" s="7">
        <f t="shared" si="97"/>
        <v>755.62418582866167</v>
      </c>
      <c r="K1582" s="7">
        <f t="shared" si="98"/>
        <v>381.49394783969188</v>
      </c>
      <c r="L1582" s="7">
        <f t="shared" si="99"/>
        <v>795.87535311251293</v>
      </c>
    </row>
    <row r="1583" spans="1:12" x14ac:dyDescent="0.3">
      <c r="A1583" s="8"/>
      <c r="B1583" s="8"/>
      <c r="C1583" s="9" t="s">
        <v>922</v>
      </c>
      <c r="D1583" s="9" t="s">
        <v>891</v>
      </c>
      <c r="E1583" s="10">
        <v>380.49</v>
      </c>
      <c r="F1583" s="10">
        <v>607.38</v>
      </c>
      <c r="G1583" s="10">
        <v>800</v>
      </c>
      <c r="H1583" s="10">
        <v>800</v>
      </c>
      <c r="I1583" s="10">
        <f t="shared" si="96"/>
        <v>210.25519724565692</v>
      </c>
      <c r="J1583" s="10">
        <f t="shared" si="97"/>
        <v>131.71326023247389</v>
      </c>
      <c r="K1583" s="10">
        <f t="shared" si="98"/>
        <v>210.25519724565692</v>
      </c>
      <c r="L1583" s="10">
        <f t="shared" si="99"/>
        <v>131.71326023247389</v>
      </c>
    </row>
    <row r="1584" spans="1:12" x14ac:dyDescent="0.3">
      <c r="A1584" s="8"/>
      <c r="B1584" s="8"/>
      <c r="C1584" s="9" t="s">
        <v>923</v>
      </c>
      <c r="D1584" s="9" t="s">
        <v>893</v>
      </c>
      <c r="E1584" s="10">
        <v>571.04</v>
      </c>
      <c r="F1584" s="10">
        <v>715.46</v>
      </c>
      <c r="G1584" s="10">
        <v>850</v>
      </c>
      <c r="H1584" s="10">
        <v>950</v>
      </c>
      <c r="I1584" s="10">
        <f t="shared" si="96"/>
        <v>148.85121882880358</v>
      </c>
      <c r="J1584" s="10">
        <f t="shared" si="97"/>
        <v>118.80468509769938</v>
      </c>
      <c r="K1584" s="10">
        <f t="shared" si="98"/>
        <v>166.36312692630989</v>
      </c>
      <c r="L1584" s="10">
        <f t="shared" si="99"/>
        <v>132.78170687389931</v>
      </c>
    </row>
    <row r="1585" spans="1:12" x14ac:dyDescent="0.3">
      <c r="A1585" s="8"/>
      <c r="B1585" s="8"/>
      <c r="C1585" s="9" t="s">
        <v>924</v>
      </c>
      <c r="D1585" s="9" t="s">
        <v>895</v>
      </c>
      <c r="E1585" s="10">
        <v>4749.74</v>
      </c>
      <c r="F1585" s="10">
        <v>1410</v>
      </c>
      <c r="G1585" s="10">
        <v>19000</v>
      </c>
      <c r="H1585" s="10">
        <v>20000</v>
      </c>
      <c r="I1585" s="10">
        <f t="shared" si="96"/>
        <v>400.0218959353565</v>
      </c>
      <c r="J1585" s="10">
        <f t="shared" si="97"/>
        <v>1347.5177304964539</v>
      </c>
      <c r="K1585" s="10">
        <f t="shared" si="98"/>
        <v>421.0756799319542</v>
      </c>
      <c r="L1585" s="10">
        <f t="shared" si="99"/>
        <v>1418.4397163120566</v>
      </c>
    </row>
    <row r="1586" spans="1:12" x14ac:dyDescent="0.3">
      <c r="A1586" s="5"/>
      <c r="B1586" s="6" t="s">
        <v>53</v>
      </c>
      <c r="C1586" s="5"/>
      <c r="D1586" s="6" t="s">
        <v>54</v>
      </c>
      <c r="E1586" s="7">
        <f>+E1587+E1588</f>
        <v>566.47</v>
      </c>
      <c r="F1586" s="7">
        <f>+F1587+F1588</f>
        <v>611.5</v>
      </c>
      <c r="G1586" s="7">
        <f>+G1587+G1588</f>
        <v>615</v>
      </c>
      <c r="H1586" s="7">
        <f>+H1587+H1588</f>
        <v>615</v>
      </c>
      <c r="I1586" s="7">
        <f t="shared" si="96"/>
        <v>108.56709093155858</v>
      </c>
      <c r="J1586" s="7">
        <f t="shared" si="97"/>
        <v>100.57236304170074</v>
      </c>
      <c r="K1586" s="7">
        <f t="shared" si="98"/>
        <v>108.56709093155858</v>
      </c>
      <c r="L1586" s="7">
        <f t="shared" si="99"/>
        <v>100.57236304170074</v>
      </c>
    </row>
    <row r="1587" spans="1:12" x14ac:dyDescent="0.3">
      <c r="A1587" s="8"/>
      <c r="B1587" s="8"/>
      <c r="C1587" s="9" t="s">
        <v>922</v>
      </c>
      <c r="D1587" s="9" t="s">
        <v>891</v>
      </c>
      <c r="E1587" s="10">
        <v>170.11</v>
      </c>
      <c r="F1587" s="10">
        <v>183.47</v>
      </c>
      <c r="G1587" s="10">
        <v>185</v>
      </c>
      <c r="H1587" s="10">
        <v>185</v>
      </c>
      <c r="I1587" s="10">
        <f t="shared" si="96"/>
        <v>108.75315972018105</v>
      </c>
      <c r="J1587" s="10">
        <f t="shared" si="97"/>
        <v>100.83392380225651</v>
      </c>
      <c r="K1587" s="10">
        <f t="shared" si="98"/>
        <v>108.75315972018105</v>
      </c>
      <c r="L1587" s="10">
        <f t="shared" si="99"/>
        <v>100.83392380225651</v>
      </c>
    </row>
    <row r="1588" spans="1:12" x14ac:dyDescent="0.3">
      <c r="A1588" s="8"/>
      <c r="B1588" s="8"/>
      <c r="C1588" s="9" t="s">
        <v>923</v>
      </c>
      <c r="D1588" s="9" t="s">
        <v>893</v>
      </c>
      <c r="E1588" s="10">
        <v>396.36</v>
      </c>
      <c r="F1588" s="10">
        <v>428.03</v>
      </c>
      <c r="G1588" s="10">
        <v>430</v>
      </c>
      <c r="H1588" s="10">
        <v>430</v>
      </c>
      <c r="I1588" s="10">
        <f t="shared" si="96"/>
        <v>108.48723382783328</v>
      </c>
      <c r="J1588" s="10">
        <f t="shared" si="97"/>
        <v>100.46024811345001</v>
      </c>
      <c r="K1588" s="10">
        <f t="shared" si="98"/>
        <v>108.48723382783328</v>
      </c>
      <c r="L1588" s="10">
        <f t="shared" si="99"/>
        <v>100.46024811345001</v>
      </c>
    </row>
    <row r="1589" spans="1:12" x14ac:dyDescent="0.3">
      <c r="A1589" s="5"/>
      <c r="B1589" s="6" t="s">
        <v>55</v>
      </c>
      <c r="C1589" s="5"/>
      <c r="D1589" s="6" t="s">
        <v>56</v>
      </c>
      <c r="E1589" s="7">
        <f>+E1590</f>
        <v>1255.1300000000001</v>
      </c>
      <c r="F1589" s="7">
        <f>+F1590</f>
        <v>1132.5899999999999</v>
      </c>
      <c r="G1589" s="7">
        <f>+G1590</f>
        <v>1585</v>
      </c>
      <c r="H1589" s="7">
        <f>+H1590</f>
        <v>1665</v>
      </c>
      <c r="I1589" s="7">
        <f t="shared" si="96"/>
        <v>126.28173974010659</v>
      </c>
      <c r="J1589" s="7">
        <f t="shared" si="97"/>
        <v>139.94472845425088</v>
      </c>
      <c r="K1589" s="7">
        <f t="shared" si="98"/>
        <v>132.65558149355044</v>
      </c>
      <c r="L1589" s="7">
        <f t="shared" si="99"/>
        <v>147.0081847800175</v>
      </c>
    </row>
    <row r="1590" spans="1:12" x14ac:dyDescent="0.3">
      <c r="A1590" s="8"/>
      <c r="B1590" s="8"/>
      <c r="C1590" s="9" t="s">
        <v>922</v>
      </c>
      <c r="D1590" s="9" t="s">
        <v>891</v>
      </c>
      <c r="E1590" s="10">
        <v>1255.1300000000001</v>
      </c>
      <c r="F1590" s="10">
        <v>1132.5899999999999</v>
      </c>
      <c r="G1590" s="10">
        <v>1585</v>
      </c>
      <c r="H1590" s="10">
        <v>1665</v>
      </c>
      <c r="I1590" s="10">
        <f t="shared" si="96"/>
        <v>126.28173974010659</v>
      </c>
      <c r="J1590" s="10">
        <f t="shared" si="97"/>
        <v>139.94472845425088</v>
      </c>
      <c r="K1590" s="10">
        <f t="shared" si="98"/>
        <v>132.65558149355044</v>
      </c>
      <c r="L1590" s="10">
        <f t="shared" si="99"/>
        <v>147.0081847800175</v>
      </c>
    </row>
    <row r="1591" spans="1:12" x14ac:dyDescent="0.3">
      <c r="A1591" s="5"/>
      <c r="B1591" s="6" t="s">
        <v>61</v>
      </c>
      <c r="C1591" s="5"/>
      <c r="D1591" s="6" t="s">
        <v>62</v>
      </c>
      <c r="E1591" s="7">
        <f>+E1592</f>
        <v>200</v>
      </c>
      <c r="F1591" s="7">
        <f>+F1592</f>
        <v>150</v>
      </c>
      <c r="G1591" s="7">
        <f>+G1592</f>
        <v>0</v>
      </c>
      <c r="H1591" s="7">
        <f>+H1592</f>
        <v>0</v>
      </c>
      <c r="I1591" s="7">
        <f t="shared" si="96"/>
        <v>0</v>
      </c>
      <c r="J1591" s="7">
        <f t="shared" si="97"/>
        <v>0</v>
      </c>
      <c r="K1591" s="7">
        <f t="shared" si="98"/>
        <v>0</v>
      </c>
      <c r="L1591" s="7">
        <f t="shared" si="99"/>
        <v>0</v>
      </c>
    </row>
    <row r="1592" spans="1:12" x14ac:dyDescent="0.3">
      <c r="A1592" s="8"/>
      <c r="B1592" s="8"/>
      <c r="C1592" s="9" t="s">
        <v>923</v>
      </c>
      <c r="D1592" s="9" t="s">
        <v>893</v>
      </c>
      <c r="E1592" s="10">
        <v>200</v>
      </c>
      <c r="F1592" s="10">
        <v>150</v>
      </c>
      <c r="G1592" s="10">
        <v>0</v>
      </c>
      <c r="H1592" s="10">
        <v>0</v>
      </c>
      <c r="I1592" s="10">
        <f t="shared" si="96"/>
        <v>0</v>
      </c>
      <c r="J1592" s="10">
        <f t="shared" si="97"/>
        <v>0</v>
      </c>
      <c r="K1592" s="10">
        <f t="shared" si="98"/>
        <v>0</v>
      </c>
      <c r="L1592" s="10">
        <f t="shared" si="99"/>
        <v>0</v>
      </c>
    </row>
    <row r="1593" spans="1:12" x14ac:dyDescent="0.3">
      <c r="A1593" s="5"/>
      <c r="B1593" s="6" t="s">
        <v>122</v>
      </c>
      <c r="C1593" s="5"/>
      <c r="D1593" s="6" t="s">
        <v>123</v>
      </c>
      <c r="E1593" s="7">
        <f>+E1594</f>
        <v>0</v>
      </c>
      <c r="F1593" s="7">
        <f>+F1594</f>
        <v>0</v>
      </c>
      <c r="G1593" s="7">
        <f>+G1594</f>
        <v>150</v>
      </c>
      <c r="H1593" s="7">
        <f>+H1594</f>
        <v>200</v>
      </c>
      <c r="I1593" s="7" t="str">
        <f t="shared" si="96"/>
        <v>-</v>
      </c>
      <c r="J1593" s="7" t="str">
        <f t="shared" si="97"/>
        <v>-</v>
      </c>
      <c r="K1593" s="7" t="str">
        <f t="shared" si="98"/>
        <v>-</v>
      </c>
      <c r="L1593" s="7" t="str">
        <f t="shared" si="99"/>
        <v>-</v>
      </c>
    </row>
    <row r="1594" spans="1:12" x14ac:dyDescent="0.3">
      <c r="A1594" s="8"/>
      <c r="B1594" s="8"/>
      <c r="C1594" s="9" t="s">
        <v>923</v>
      </c>
      <c r="D1594" s="9" t="s">
        <v>893</v>
      </c>
      <c r="E1594" s="10">
        <v>0</v>
      </c>
      <c r="F1594" s="10">
        <v>0</v>
      </c>
      <c r="G1594" s="10">
        <v>150</v>
      </c>
      <c r="H1594" s="10">
        <v>200</v>
      </c>
      <c r="I1594" s="10" t="str">
        <f t="shared" si="96"/>
        <v>-</v>
      </c>
      <c r="J1594" s="10" t="str">
        <f t="shared" si="97"/>
        <v>-</v>
      </c>
      <c r="K1594" s="10" t="str">
        <f t="shared" si="98"/>
        <v>-</v>
      </c>
      <c r="L1594" s="10" t="str">
        <f t="shared" si="99"/>
        <v>-</v>
      </c>
    </row>
    <row r="1595" spans="1:12" x14ac:dyDescent="0.3">
      <c r="A1595" s="5"/>
      <c r="B1595" s="6" t="s">
        <v>89</v>
      </c>
      <c r="C1595" s="5"/>
      <c r="D1595" s="6" t="s">
        <v>90</v>
      </c>
      <c r="E1595" s="7">
        <f>+E1596</f>
        <v>1439.77</v>
      </c>
      <c r="F1595" s="7">
        <f>+F1596</f>
        <v>210.62</v>
      </c>
      <c r="G1595" s="7">
        <f>+G1596</f>
        <v>4500</v>
      </c>
      <c r="H1595" s="7">
        <f>+H1596</f>
        <v>5000</v>
      </c>
      <c r="I1595" s="7">
        <f t="shared" si="96"/>
        <v>312.54992116796433</v>
      </c>
      <c r="J1595" s="7">
        <f t="shared" si="97"/>
        <v>2136.5492355901624</v>
      </c>
      <c r="K1595" s="7">
        <f t="shared" si="98"/>
        <v>347.27769018662701</v>
      </c>
      <c r="L1595" s="7">
        <f t="shared" si="99"/>
        <v>2373.9435951001801</v>
      </c>
    </row>
    <row r="1596" spans="1:12" x14ac:dyDescent="0.3">
      <c r="A1596" s="8"/>
      <c r="B1596" s="8"/>
      <c r="C1596" s="9" t="s">
        <v>924</v>
      </c>
      <c r="D1596" s="9" t="s">
        <v>895</v>
      </c>
      <c r="E1596" s="10">
        <v>1439.77</v>
      </c>
      <c r="F1596" s="10">
        <v>210.62</v>
      </c>
      <c r="G1596" s="10">
        <v>4500</v>
      </c>
      <c r="H1596" s="10">
        <v>5000</v>
      </c>
      <c r="I1596" s="10">
        <f t="shared" si="96"/>
        <v>312.54992116796433</v>
      </c>
      <c r="J1596" s="10">
        <f t="shared" si="97"/>
        <v>2136.5492355901624</v>
      </c>
      <c r="K1596" s="10">
        <f t="shared" si="98"/>
        <v>347.27769018662701</v>
      </c>
      <c r="L1596" s="10">
        <f t="shared" si="99"/>
        <v>2373.9435951001801</v>
      </c>
    </row>
    <row r="1597" spans="1:12" x14ac:dyDescent="0.3">
      <c r="A1597" s="5"/>
      <c r="B1597" s="6" t="s">
        <v>471</v>
      </c>
      <c r="C1597" s="5"/>
      <c r="D1597" s="6" t="s">
        <v>472</v>
      </c>
      <c r="E1597" s="7">
        <f>+E1598</f>
        <v>751.75</v>
      </c>
      <c r="F1597" s="7">
        <f>+F1598</f>
        <v>0</v>
      </c>
      <c r="G1597" s="7">
        <f>+G1598</f>
        <v>0</v>
      </c>
      <c r="H1597" s="7">
        <f>+H1598</f>
        <v>0</v>
      </c>
      <c r="I1597" s="7">
        <f t="shared" si="96"/>
        <v>0</v>
      </c>
      <c r="J1597" s="7" t="str">
        <f t="shared" si="97"/>
        <v>-</v>
      </c>
      <c r="K1597" s="7">
        <f t="shared" si="98"/>
        <v>0</v>
      </c>
      <c r="L1597" s="7" t="str">
        <f t="shared" si="99"/>
        <v>-</v>
      </c>
    </row>
    <row r="1598" spans="1:12" x14ac:dyDescent="0.3">
      <c r="A1598" s="8"/>
      <c r="B1598" s="8"/>
      <c r="C1598" s="9" t="s">
        <v>924</v>
      </c>
      <c r="D1598" s="9" t="s">
        <v>895</v>
      </c>
      <c r="E1598" s="10">
        <v>751.75</v>
      </c>
      <c r="F1598" s="10">
        <v>0</v>
      </c>
      <c r="G1598" s="10">
        <v>0</v>
      </c>
      <c r="H1598" s="10">
        <v>0</v>
      </c>
      <c r="I1598" s="10">
        <f t="shared" si="96"/>
        <v>0</v>
      </c>
      <c r="J1598" s="10" t="str">
        <f t="shared" si="97"/>
        <v>-</v>
      </c>
      <c r="K1598" s="10">
        <f t="shared" si="98"/>
        <v>0</v>
      </c>
      <c r="L1598" s="10" t="str">
        <f t="shared" si="99"/>
        <v>-</v>
      </c>
    </row>
    <row r="1599" spans="1:12" x14ac:dyDescent="0.3">
      <c r="A1599" s="2" t="s">
        <v>925</v>
      </c>
      <c r="B1599" s="3"/>
      <c r="C1599" s="3"/>
      <c r="D1599" s="2" t="s">
        <v>926</v>
      </c>
      <c r="E1599" s="4">
        <f>+E1600+E1604+E1607+E1610+E1614+E1617+E1621+E1623</f>
        <v>33070.28</v>
      </c>
      <c r="F1599" s="4">
        <f>+F1600+F1604+F1607+F1610+F1614+F1617+F1621+F1623</f>
        <v>57058.460000000006</v>
      </c>
      <c r="G1599" s="4">
        <f>+G1600+G1604+G1607+G1610+G1614+G1617+G1621+G1623</f>
        <v>47000</v>
      </c>
      <c r="H1599" s="4">
        <f>+H1600+H1604+H1607+H1610+H1614+H1617+H1621+H1623</f>
        <v>47100</v>
      </c>
      <c r="I1599" s="4">
        <f t="shared" si="96"/>
        <v>142.12156655462246</v>
      </c>
      <c r="J1599" s="4">
        <f t="shared" si="97"/>
        <v>82.371658821496396</v>
      </c>
      <c r="K1599" s="4">
        <f t="shared" si="98"/>
        <v>142.4239528664408</v>
      </c>
      <c r="L1599" s="4">
        <f t="shared" si="99"/>
        <v>82.546917670052778</v>
      </c>
    </row>
    <row r="1600" spans="1:12" x14ac:dyDescent="0.3">
      <c r="A1600" s="5"/>
      <c r="B1600" s="6" t="s">
        <v>10</v>
      </c>
      <c r="C1600" s="5"/>
      <c r="D1600" s="6" t="s">
        <v>11</v>
      </c>
      <c r="E1600" s="7">
        <f>+E1601+E1602+E1603</f>
        <v>2144.69</v>
      </c>
      <c r="F1600" s="7">
        <f>+F1601+F1602+F1603</f>
        <v>3086.37</v>
      </c>
      <c r="G1600" s="7">
        <f>+G1601+G1602+G1603</f>
        <v>6440</v>
      </c>
      <c r="H1600" s="7">
        <f>+H1601+H1602+H1603</f>
        <v>7700</v>
      </c>
      <c r="I1600" s="7">
        <f t="shared" si="96"/>
        <v>300.27649683637259</v>
      </c>
      <c r="J1600" s="7">
        <f t="shared" si="97"/>
        <v>208.65936358894106</v>
      </c>
      <c r="K1600" s="7">
        <f t="shared" si="98"/>
        <v>359.02624621740205</v>
      </c>
      <c r="L1600" s="7">
        <f t="shared" si="99"/>
        <v>249.48402168242953</v>
      </c>
    </row>
    <row r="1601" spans="1:12" x14ac:dyDescent="0.3">
      <c r="A1601" s="8"/>
      <c r="B1601" s="8"/>
      <c r="C1601" s="9" t="s">
        <v>927</v>
      </c>
      <c r="D1601" s="9" t="s">
        <v>891</v>
      </c>
      <c r="E1601" s="10">
        <v>486.17</v>
      </c>
      <c r="F1601" s="10">
        <v>893.13</v>
      </c>
      <c r="G1601" s="10">
        <v>1240</v>
      </c>
      <c r="H1601" s="10">
        <v>1400</v>
      </c>
      <c r="I1601" s="10">
        <f t="shared" si="96"/>
        <v>255.05481621654974</v>
      </c>
      <c r="J1601" s="10">
        <f t="shared" si="97"/>
        <v>138.8375712382296</v>
      </c>
      <c r="K1601" s="10">
        <f t="shared" si="98"/>
        <v>287.96511508320134</v>
      </c>
      <c r="L1601" s="10">
        <f t="shared" si="99"/>
        <v>156.75209655929149</v>
      </c>
    </row>
    <row r="1602" spans="1:12" x14ac:dyDescent="0.3">
      <c r="A1602" s="8"/>
      <c r="B1602" s="8"/>
      <c r="C1602" s="9" t="s">
        <v>928</v>
      </c>
      <c r="D1602" s="9" t="s">
        <v>893</v>
      </c>
      <c r="E1602" s="10">
        <v>1631.83</v>
      </c>
      <c r="F1602" s="10">
        <v>1694.59</v>
      </c>
      <c r="G1602" s="10">
        <v>4700</v>
      </c>
      <c r="H1602" s="10">
        <v>4800</v>
      </c>
      <c r="I1602" s="10">
        <f t="shared" si="96"/>
        <v>288.02019818240876</v>
      </c>
      <c r="J1602" s="10">
        <f t="shared" si="97"/>
        <v>277.35322408370166</v>
      </c>
      <c r="K1602" s="10">
        <f t="shared" si="98"/>
        <v>294.1482875054387</v>
      </c>
      <c r="L1602" s="10">
        <f t="shared" si="99"/>
        <v>283.25435651101446</v>
      </c>
    </row>
    <row r="1603" spans="1:12" x14ac:dyDescent="0.3">
      <c r="A1603" s="8"/>
      <c r="B1603" s="8"/>
      <c r="C1603" s="9" t="s">
        <v>929</v>
      </c>
      <c r="D1603" s="9" t="s">
        <v>895</v>
      </c>
      <c r="E1603" s="10">
        <v>26.69</v>
      </c>
      <c r="F1603" s="10">
        <v>498.65</v>
      </c>
      <c r="G1603" s="10">
        <v>500</v>
      </c>
      <c r="H1603" s="10">
        <v>1500</v>
      </c>
      <c r="I1603" s="10">
        <f t="shared" ref="I1603:I1666" si="100">IF(E1603&lt;&gt;0,G1603/E1603*100,"-")</f>
        <v>1873.3608092918696</v>
      </c>
      <c r="J1603" s="10">
        <f t="shared" ref="J1603:J1666" si="101">IF(F1603&lt;&gt;0,G1603/F1603*100,"-")</f>
        <v>100.2707309736288</v>
      </c>
      <c r="K1603" s="10">
        <f t="shared" ref="K1603:K1666" si="102">IF(E1603&lt;&gt;0,H1603/E1603*100,"-")</f>
        <v>5620.082427875609</v>
      </c>
      <c r="L1603" s="10">
        <f t="shared" ref="L1603:L1666" si="103">IF(F1603&lt;&gt;0,H1603/F1603*100,"-")</f>
        <v>300.81219292088639</v>
      </c>
    </row>
    <row r="1604" spans="1:12" x14ac:dyDescent="0.3">
      <c r="A1604" s="5"/>
      <c r="B1604" s="6" t="s">
        <v>41</v>
      </c>
      <c r="C1604" s="5"/>
      <c r="D1604" s="6" t="s">
        <v>42</v>
      </c>
      <c r="E1604" s="7">
        <f>+E1605+E1606</f>
        <v>1375</v>
      </c>
      <c r="F1604" s="7">
        <f>+F1605+F1606</f>
        <v>2482.1999999999998</v>
      </c>
      <c r="G1604" s="7">
        <f>+G1605+G1606</f>
        <v>820</v>
      </c>
      <c r="H1604" s="7">
        <f>+H1605+H1606</f>
        <v>820</v>
      </c>
      <c r="I1604" s="7">
        <f t="shared" si="100"/>
        <v>59.636363636363633</v>
      </c>
      <c r="J1604" s="7">
        <f t="shared" si="101"/>
        <v>33.035210700185324</v>
      </c>
      <c r="K1604" s="7">
        <f t="shared" si="102"/>
        <v>59.636363636363633</v>
      </c>
      <c r="L1604" s="7">
        <f t="shared" si="103"/>
        <v>33.035210700185324</v>
      </c>
    </row>
    <row r="1605" spans="1:12" x14ac:dyDescent="0.3">
      <c r="A1605" s="8"/>
      <c r="B1605" s="8"/>
      <c r="C1605" s="9" t="s">
        <v>927</v>
      </c>
      <c r="D1605" s="9" t="s">
        <v>891</v>
      </c>
      <c r="E1605" s="10">
        <v>200</v>
      </c>
      <c r="F1605" s="10">
        <v>200</v>
      </c>
      <c r="G1605" s="10">
        <v>220</v>
      </c>
      <c r="H1605" s="10">
        <v>220</v>
      </c>
      <c r="I1605" s="10">
        <f t="shared" si="100"/>
        <v>110.00000000000001</v>
      </c>
      <c r="J1605" s="10">
        <f t="shared" si="101"/>
        <v>110.00000000000001</v>
      </c>
      <c r="K1605" s="10">
        <f t="shared" si="102"/>
        <v>110.00000000000001</v>
      </c>
      <c r="L1605" s="10">
        <f t="shared" si="103"/>
        <v>110.00000000000001</v>
      </c>
    </row>
    <row r="1606" spans="1:12" x14ac:dyDescent="0.3">
      <c r="A1606" s="8"/>
      <c r="B1606" s="8"/>
      <c r="C1606" s="9" t="s">
        <v>928</v>
      </c>
      <c r="D1606" s="9" t="s">
        <v>893</v>
      </c>
      <c r="E1606" s="10">
        <v>1175</v>
      </c>
      <c r="F1606" s="10">
        <v>2282.1999999999998</v>
      </c>
      <c r="G1606" s="10">
        <v>600</v>
      </c>
      <c r="H1606" s="10">
        <v>600</v>
      </c>
      <c r="I1606" s="10">
        <f t="shared" si="100"/>
        <v>51.063829787234042</v>
      </c>
      <c r="J1606" s="10">
        <f t="shared" si="101"/>
        <v>26.290421523091755</v>
      </c>
      <c r="K1606" s="10">
        <f t="shared" si="102"/>
        <v>51.063829787234042</v>
      </c>
      <c r="L1606" s="10">
        <f t="shared" si="103"/>
        <v>26.290421523091755</v>
      </c>
    </row>
    <row r="1607" spans="1:12" x14ac:dyDescent="0.3">
      <c r="A1607" s="5"/>
      <c r="B1607" s="6" t="s">
        <v>45</v>
      </c>
      <c r="C1607" s="5"/>
      <c r="D1607" s="6" t="s">
        <v>46</v>
      </c>
      <c r="E1607" s="7">
        <f>+E1608+E1609</f>
        <v>7191.86</v>
      </c>
      <c r="F1607" s="7">
        <f>+F1608+F1609</f>
        <v>5517.02</v>
      </c>
      <c r="G1607" s="7">
        <f>+G1608+G1609</f>
        <v>11050</v>
      </c>
      <c r="H1607" s="7">
        <f>+H1608+H1609</f>
        <v>11050</v>
      </c>
      <c r="I1607" s="7">
        <f t="shared" si="100"/>
        <v>153.64592747912224</v>
      </c>
      <c r="J1607" s="7">
        <f t="shared" si="101"/>
        <v>200.28928660762512</v>
      </c>
      <c r="K1607" s="7">
        <f t="shared" si="102"/>
        <v>153.64592747912224</v>
      </c>
      <c r="L1607" s="7">
        <f t="shared" si="103"/>
        <v>200.28928660762512</v>
      </c>
    </row>
    <row r="1608" spans="1:12" x14ac:dyDescent="0.3">
      <c r="A1608" s="8"/>
      <c r="B1608" s="8"/>
      <c r="C1608" s="9" t="s">
        <v>927</v>
      </c>
      <c r="D1608" s="9" t="s">
        <v>891</v>
      </c>
      <c r="E1608" s="10">
        <v>1944.37</v>
      </c>
      <c r="F1608" s="10">
        <v>1511.35</v>
      </c>
      <c r="G1608" s="10">
        <v>3750</v>
      </c>
      <c r="H1608" s="10">
        <v>3750</v>
      </c>
      <c r="I1608" s="10">
        <f t="shared" si="100"/>
        <v>192.8645268133123</v>
      </c>
      <c r="J1608" s="10">
        <f t="shared" si="101"/>
        <v>248.12253945148379</v>
      </c>
      <c r="K1608" s="10">
        <f t="shared" si="102"/>
        <v>192.8645268133123</v>
      </c>
      <c r="L1608" s="10">
        <f t="shared" si="103"/>
        <v>248.12253945148379</v>
      </c>
    </row>
    <row r="1609" spans="1:12" x14ac:dyDescent="0.3">
      <c r="A1609" s="8"/>
      <c r="B1609" s="8"/>
      <c r="C1609" s="9" t="s">
        <v>928</v>
      </c>
      <c r="D1609" s="9" t="s">
        <v>893</v>
      </c>
      <c r="E1609" s="10">
        <v>5247.49</v>
      </c>
      <c r="F1609" s="10">
        <v>4005.67</v>
      </c>
      <c r="G1609" s="10">
        <v>7300</v>
      </c>
      <c r="H1609" s="10">
        <v>7300</v>
      </c>
      <c r="I1609" s="10">
        <f t="shared" si="100"/>
        <v>139.1141288501741</v>
      </c>
      <c r="J1609" s="10">
        <f t="shared" si="101"/>
        <v>182.24167242933143</v>
      </c>
      <c r="K1609" s="10">
        <f t="shared" si="102"/>
        <v>139.1141288501741</v>
      </c>
      <c r="L1609" s="10">
        <f t="shared" si="103"/>
        <v>182.24167242933143</v>
      </c>
    </row>
    <row r="1610" spans="1:12" x14ac:dyDescent="0.3">
      <c r="A1610" s="5"/>
      <c r="B1610" s="6" t="s">
        <v>51</v>
      </c>
      <c r="C1610" s="5"/>
      <c r="D1610" s="6" t="s">
        <v>52</v>
      </c>
      <c r="E1610" s="7">
        <f>+E1611+E1612+E1613</f>
        <v>1672.12</v>
      </c>
      <c r="F1610" s="7">
        <f>+F1611+F1612+F1613</f>
        <v>1469.9099999999999</v>
      </c>
      <c r="G1610" s="7">
        <f>+G1611+G1612+G1613</f>
        <v>8850</v>
      </c>
      <c r="H1610" s="7">
        <f>+H1611+H1612+H1613</f>
        <v>8650</v>
      </c>
      <c r="I1610" s="7">
        <f t="shared" si="100"/>
        <v>529.26823433724849</v>
      </c>
      <c r="J1610" s="7">
        <f t="shared" si="101"/>
        <v>602.07767822519747</v>
      </c>
      <c r="K1610" s="7">
        <f t="shared" si="102"/>
        <v>517.30737028442934</v>
      </c>
      <c r="L1610" s="7">
        <f t="shared" si="103"/>
        <v>588.47140301106879</v>
      </c>
    </row>
    <row r="1611" spans="1:12" x14ac:dyDescent="0.3">
      <c r="A1611" s="8"/>
      <c r="B1611" s="8"/>
      <c r="C1611" s="9" t="s">
        <v>927</v>
      </c>
      <c r="D1611" s="9" t="s">
        <v>891</v>
      </c>
      <c r="E1611" s="10">
        <v>266.58</v>
      </c>
      <c r="F1611" s="10">
        <v>213.13</v>
      </c>
      <c r="G1611" s="10">
        <v>1100</v>
      </c>
      <c r="H1611" s="10">
        <v>1200</v>
      </c>
      <c r="I1611" s="10">
        <f t="shared" si="100"/>
        <v>412.63410608447748</v>
      </c>
      <c r="J1611" s="10">
        <f t="shared" si="101"/>
        <v>516.11692394313332</v>
      </c>
      <c r="K1611" s="10">
        <f t="shared" si="102"/>
        <v>450.14629754670273</v>
      </c>
      <c r="L1611" s="10">
        <f t="shared" si="103"/>
        <v>563.03664430159995</v>
      </c>
    </row>
    <row r="1612" spans="1:12" x14ac:dyDescent="0.3">
      <c r="A1612" s="8"/>
      <c r="B1612" s="8"/>
      <c r="C1612" s="9" t="s">
        <v>928</v>
      </c>
      <c r="D1612" s="9" t="s">
        <v>893</v>
      </c>
      <c r="E1612" s="10">
        <v>1405.54</v>
      </c>
      <c r="F1612" s="10">
        <v>756.78</v>
      </c>
      <c r="G1612" s="10">
        <v>1750</v>
      </c>
      <c r="H1612" s="10">
        <v>1950</v>
      </c>
      <c r="I1612" s="10">
        <f t="shared" si="100"/>
        <v>124.50730680023337</v>
      </c>
      <c r="J1612" s="10">
        <f t="shared" si="101"/>
        <v>231.24289753957558</v>
      </c>
      <c r="K1612" s="10">
        <f t="shared" si="102"/>
        <v>138.73671329168863</v>
      </c>
      <c r="L1612" s="10">
        <f t="shared" si="103"/>
        <v>257.67065725838421</v>
      </c>
    </row>
    <row r="1613" spans="1:12" x14ac:dyDescent="0.3">
      <c r="A1613" s="8"/>
      <c r="B1613" s="8"/>
      <c r="C1613" s="9" t="s">
        <v>929</v>
      </c>
      <c r="D1613" s="9" t="s">
        <v>895</v>
      </c>
      <c r="E1613" s="10">
        <v>0</v>
      </c>
      <c r="F1613" s="10">
        <v>500</v>
      </c>
      <c r="G1613" s="10">
        <v>6000</v>
      </c>
      <c r="H1613" s="10">
        <v>5500</v>
      </c>
      <c r="I1613" s="10" t="str">
        <f t="shared" si="100"/>
        <v>-</v>
      </c>
      <c r="J1613" s="10">
        <f t="shared" si="101"/>
        <v>1200</v>
      </c>
      <c r="K1613" s="10" t="str">
        <f t="shared" si="102"/>
        <v>-</v>
      </c>
      <c r="L1613" s="10">
        <f t="shared" si="103"/>
        <v>1100</v>
      </c>
    </row>
    <row r="1614" spans="1:12" x14ac:dyDescent="0.3">
      <c r="A1614" s="5"/>
      <c r="B1614" s="6" t="s">
        <v>53</v>
      </c>
      <c r="C1614" s="5"/>
      <c r="D1614" s="6" t="s">
        <v>54</v>
      </c>
      <c r="E1614" s="7">
        <f>+E1615+E1616</f>
        <v>524.30999999999995</v>
      </c>
      <c r="F1614" s="7">
        <f>+F1615+F1616</f>
        <v>652.91999999999996</v>
      </c>
      <c r="G1614" s="7">
        <f>+G1615+G1616</f>
        <v>730</v>
      </c>
      <c r="H1614" s="7">
        <f>+H1615+H1616</f>
        <v>730</v>
      </c>
      <c r="I1614" s="7">
        <f t="shared" si="100"/>
        <v>139.23060784650303</v>
      </c>
      <c r="J1614" s="7">
        <f t="shared" si="101"/>
        <v>111.80542792378854</v>
      </c>
      <c r="K1614" s="7">
        <f t="shared" si="102"/>
        <v>139.23060784650303</v>
      </c>
      <c r="L1614" s="7">
        <f t="shared" si="103"/>
        <v>111.80542792378854</v>
      </c>
    </row>
    <row r="1615" spans="1:12" x14ac:dyDescent="0.3">
      <c r="A1615" s="8"/>
      <c r="B1615" s="8"/>
      <c r="C1615" s="9" t="s">
        <v>927</v>
      </c>
      <c r="D1615" s="9" t="s">
        <v>891</v>
      </c>
      <c r="E1615" s="10">
        <v>121.49</v>
      </c>
      <c r="F1615" s="10">
        <v>102.89</v>
      </c>
      <c r="G1615" s="10">
        <v>280</v>
      </c>
      <c r="H1615" s="10">
        <v>280</v>
      </c>
      <c r="I1615" s="10">
        <f t="shared" si="100"/>
        <v>230.4716437566878</v>
      </c>
      <c r="J1615" s="10">
        <f t="shared" si="101"/>
        <v>272.13529011565754</v>
      </c>
      <c r="K1615" s="10">
        <f t="shared" si="102"/>
        <v>230.4716437566878</v>
      </c>
      <c r="L1615" s="10">
        <f t="shared" si="103"/>
        <v>272.13529011565754</v>
      </c>
    </row>
    <row r="1616" spans="1:12" x14ac:dyDescent="0.3">
      <c r="A1616" s="8"/>
      <c r="B1616" s="8"/>
      <c r="C1616" s="9" t="s">
        <v>928</v>
      </c>
      <c r="D1616" s="9" t="s">
        <v>893</v>
      </c>
      <c r="E1616" s="10">
        <v>402.82</v>
      </c>
      <c r="F1616" s="10">
        <v>550.03</v>
      </c>
      <c r="G1616" s="10">
        <v>450</v>
      </c>
      <c r="H1616" s="10">
        <v>450</v>
      </c>
      <c r="I1616" s="10">
        <f t="shared" si="100"/>
        <v>111.7124273869222</v>
      </c>
      <c r="J1616" s="10">
        <f t="shared" si="101"/>
        <v>81.813719251677185</v>
      </c>
      <c r="K1616" s="10">
        <f t="shared" si="102"/>
        <v>111.7124273869222</v>
      </c>
      <c r="L1616" s="10">
        <f t="shared" si="103"/>
        <v>81.813719251677185</v>
      </c>
    </row>
    <row r="1617" spans="1:12" x14ac:dyDescent="0.3">
      <c r="A1617" s="5"/>
      <c r="B1617" s="6" t="s">
        <v>55</v>
      </c>
      <c r="C1617" s="5"/>
      <c r="D1617" s="6" t="s">
        <v>56</v>
      </c>
      <c r="E1617" s="7">
        <f>+E1618+E1619+E1620</f>
        <v>5483.12</v>
      </c>
      <c r="F1617" s="7">
        <f>+F1618+F1619+F1620</f>
        <v>4915.68</v>
      </c>
      <c r="G1617" s="7">
        <f>+G1618+G1619+G1620</f>
        <v>7110</v>
      </c>
      <c r="H1617" s="7">
        <f>+H1618+H1619+H1620</f>
        <v>7150</v>
      </c>
      <c r="I1617" s="7">
        <f t="shared" si="100"/>
        <v>129.67069843446797</v>
      </c>
      <c r="J1617" s="7">
        <f t="shared" si="101"/>
        <v>144.63919539107508</v>
      </c>
      <c r="K1617" s="7">
        <f t="shared" si="102"/>
        <v>130.4002100993595</v>
      </c>
      <c r="L1617" s="7">
        <f t="shared" si="103"/>
        <v>145.45291800930897</v>
      </c>
    </row>
    <row r="1618" spans="1:12" x14ac:dyDescent="0.3">
      <c r="A1618" s="8"/>
      <c r="B1618" s="8"/>
      <c r="C1618" s="9" t="s">
        <v>927</v>
      </c>
      <c r="D1618" s="9" t="s">
        <v>891</v>
      </c>
      <c r="E1618" s="10">
        <v>2144.23</v>
      </c>
      <c r="F1618" s="10">
        <v>1606.61</v>
      </c>
      <c r="G1618" s="10">
        <v>2610</v>
      </c>
      <c r="H1618" s="10">
        <v>2650</v>
      </c>
      <c r="I1618" s="10">
        <f t="shared" si="100"/>
        <v>121.72201676126161</v>
      </c>
      <c r="J1618" s="10">
        <f t="shared" si="101"/>
        <v>162.45386248062692</v>
      </c>
      <c r="K1618" s="10">
        <f t="shared" si="102"/>
        <v>123.58748828250701</v>
      </c>
      <c r="L1618" s="10">
        <f t="shared" si="103"/>
        <v>164.94357684814611</v>
      </c>
    </row>
    <row r="1619" spans="1:12" x14ac:dyDescent="0.3">
      <c r="A1619" s="8"/>
      <c r="B1619" s="8"/>
      <c r="C1619" s="9" t="s">
        <v>928</v>
      </c>
      <c r="D1619" s="9" t="s">
        <v>893</v>
      </c>
      <c r="E1619" s="10">
        <v>2512.7199999999998</v>
      </c>
      <c r="F1619" s="10">
        <v>2490.5700000000002</v>
      </c>
      <c r="G1619" s="10">
        <v>3400</v>
      </c>
      <c r="H1619" s="10">
        <v>3400</v>
      </c>
      <c r="I1619" s="10">
        <f t="shared" si="100"/>
        <v>135.31153491037603</v>
      </c>
      <c r="J1619" s="10">
        <f t="shared" si="101"/>
        <v>136.51493433230144</v>
      </c>
      <c r="K1619" s="10">
        <f t="shared" si="102"/>
        <v>135.31153491037603</v>
      </c>
      <c r="L1619" s="10">
        <f t="shared" si="103"/>
        <v>136.51493433230144</v>
      </c>
    </row>
    <row r="1620" spans="1:12" x14ac:dyDescent="0.3">
      <c r="A1620" s="8"/>
      <c r="B1620" s="8"/>
      <c r="C1620" s="9" t="s">
        <v>930</v>
      </c>
      <c r="D1620" s="9" t="s">
        <v>931</v>
      </c>
      <c r="E1620" s="10">
        <v>826.17</v>
      </c>
      <c r="F1620" s="10">
        <v>818.5</v>
      </c>
      <c r="G1620" s="10">
        <v>1100</v>
      </c>
      <c r="H1620" s="10">
        <v>1100</v>
      </c>
      <c r="I1620" s="10">
        <f t="shared" si="100"/>
        <v>133.14451020976313</v>
      </c>
      <c r="J1620" s="10">
        <f t="shared" si="101"/>
        <v>134.39218081857055</v>
      </c>
      <c r="K1620" s="10">
        <f t="shared" si="102"/>
        <v>133.14451020976313</v>
      </c>
      <c r="L1620" s="10">
        <f t="shared" si="103"/>
        <v>134.39218081857055</v>
      </c>
    </row>
    <row r="1621" spans="1:12" x14ac:dyDescent="0.3">
      <c r="A1621" s="5"/>
      <c r="B1621" s="6" t="s">
        <v>89</v>
      </c>
      <c r="C1621" s="5"/>
      <c r="D1621" s="6" t="s">
        <v>90</v>
      </c>
      <c r="E1621" s="7">
        <f>+E1622</f>
        <v>14679.18</v>
      </c>
      <c r="F1621" s="7">
        <f>+F1622</f>
        <v>30359.31</v>
      </c>
      <c r="G1621" s="7">
        <f>+G1622</f>
        <v>1000</v>
      </c>
      <c r="H1621" s="7">
        <f>+H1622</f>
        <v>6000</v>
      </c>
      <c r="I1621" s="7">
        <f t="shared" si="100"/>
        <v>6.8123696282762385</v>
      </c>
      <c r="J1621" s="7">
        <f t="shared" si="101"/>
        <v>3.2938825025996965</v>
      </c>
      <c r="K1621" s="7">
        <f t="shared" si="102"/>
        <v>40.874217769657434</v>
      </c>
      <c r="L1621" s="7">
        <f t="shared" si="103"/>
        <v>19.763295015598178</v>
      </c>
    </row>
    <row r="1622" spans="1:12" x14ac:dyDescent="0.3">
      <c r="A1622" s="8"/>
      <c r="B1622" s="8"/>
      <c r="C1622" s="9" t="s">
        <v>929</v>
      </c>
      <c r="D1622" s="9" t="s">
        <v>895</v>
      </c>
      <c r="E1622" s="10">
        <v>14679.18</v>
      </c>
      <c r="F1622" s="10">
        <v>30359.31</v>
      </c>
      <c r="G1622" s="10">
        <v>1000</v>
      </c>
      <c r="H1622" s="10">
        <v>6000</v>
      </c>
      <c r="I1622" s="10">
        <f t="shared" si="100"/>
        <v>6.8123696282762385</v>
      </c>
      <c r="J1622" s="10">
        <f t="shared" si="101"/>
        <v>3.2938825025996965</v>
      </c>
      <c r="K1622" s="10">
        <f t="shared" si="102"/>
        <v>40.874217769657434</v>
      </c>
      <c r="L1622" s="10">
        <f t="shared" si="103"/>
        <v>19.763295015598178</v>
      </c>
    </row>
    <row r="1623" spans="1:12" x14ac:dyDescent="0.3">
      <c r="A1623" s="5"/>
      <c r="B1623" s="6" t="s">
        <v>252</v>
      </c>
      <c r="C1623" s="5"/>
      <c r="D1623" s="6" t="s">
        <v>253</v>
      </c>
      <c r="E1623" s="7">
        <f>+E1624</f>
        <v>0</v>
      </c>
      <c r="F1623" s="7">
        <f>+F1624</f>
        <v>8575.0499999999993</v>
      </c>
      <c r="G1623" s="7">
        <f>+G1624</f>
        <v>11000</v>
      </c>
      <c r="H1623" s="7">
        <f>+H1624</f>
        <v>5000</v>
      </c>
      <c r="I1623" s="7" t="str">
        <f t="shared" si="100"/>
        <v>-</v>
      </c>
      <c r="J1623" s="7">
        <f t="shared" si="101"/>
        <v>128.27913539862743</v>
      </c>
      <c r="K1623" s="7" t="str">
        <f t="shared" si="102"/>
        <v>-</v>
      </c>
      <c r="L1623" s="7">
        <f t="shared" si="103"/>
        <v>58.308697908467011</v>
      </c>
    </row>
    <row r="1624" spans="1:12" x14ac:dyDescent="0.3">
      <c r="A1624" s="8"/>
      <c r="B1624" s="8"/>
      <c r="C1624" s="9" t="s">
        <v>929</v>
      </c>
      <c r="D1624" s="9" t="s">
        <v>895</v>
      </c>
      <c r="E1624" s="10">
        <v>0</v>
      </c>
      <c r="F1624" s="10">
        <v>8575.0499999999993</v>
      </c>
      <c r="G1624" s="10">
        <v>11000</v>
      </c>
      <c r="H1624" s="10">
        <v>5000</v>
      </c>
      <c r="I1624" s="10" t="str">
        <f t="shared" si="100"/>
        <v>-</v>
      </c>
      <c r="J1624" s="10">
        <f t="shared" si="101"/>
        <v>128.27913539862743</v>
      </c>
      <c r="K1624" s="10" t="str">
        <f t="shared" si="102"/>
        <v>-</v>
      </c>
      <c r="L1624" s="10">
        <f t="shared" si="103"/>
        <v>58.308697908467011</v>
      </c>
    </row>
    <row r="1625" spans="1:12" x14ac:dyDescent="0.3">
      <c r="A1625" s="2" t="s">
        <v>932</v>
      </c>
      <c r="B1625" s="3"/>
      <c r="C1625" s="3"/>
      <c r="D1625" s="2" t="s">
        <v>933</v>
      </c>
      <c r="E1625" s="4">
        <f>+E1626+E1629+E1631+E1634+E1637+E1639+E1641</f>
        <v>9893.3799999999992</v>
      </c>
      <c r="F1625" s="4">
        <f>+F1626+F1629+F1631+F1634+F1637+F1639+F1641</f>
        <v>10884.33</v>
      </c>
      <c r="G1625" s="4">
        <f>+G1626+G1629+G1631+G1634+G1637+G1639+G1641</f>
        <v>16000</v>
      </c>
      <c r="H1625" s="4">
        <f>+H1626+H1629+H1631+H1634+H1637+H1639+H1641</f>
        <v>15500</v>
      </c>
      <c r="I1625" s="4">
        <f t="shared" si="100"/>
        <v>161.72430453495167</v>
      </c>
      <c r="J1625" s="4">
        <f t="shared" si="101"/>
        <v>147.0003206444494</v>
      </c>
      <c r="K1625" s="4">
        <f t="shared" si="102"/>
        <v>156.67042001823444</v>
      </c>
      <c r="L1625" s="4">
        <f t="shared" si="103"/>
        <v>142.40656062431037</v>
      </c>
    </row>
    <row r="1626" spans="1:12" x14ac:dyDescent="0.3">
      <c r="A1626" s="5"/>
      <c r="B1626" s="6" t="s">
        <v>10</v>
      </c>
      <c r="C1626" s="5"/>
      <c r="D1626" s="6" t="s">
        <v>11</v>
      </c>
      <c r="E1626" s="7">
        <f>+E1627+E1628</f>
        <v>2662.6</v>
      </c>
      <c r="F1626" s="7">
        <f>+F1627+F1628</f>
        <v>4754.88</v>
      </c>
      <c r="G1626" s="7">
        <f>+G1627+G1628</f>
        <v>5600</v>
      </c>
      <c r="H1626" s="7">
        <f>+H1627+H1628</f>
        <v>4900</v>
      </c>
      <c r="I1626" s="7">
        <f t="shared" si="100"/>
        <v>210.32073912716896</v>
      </c>
      <c r="J1626" s="7">
        <f t="shared" si="101"/>
        <v>117.77373982098392</v>
      </c>
      <c r="K1626" s="7">
        <f t="shared" si="102"/>
        <v>184.03064673627284</v>
      </c>
      <c r="L1626" s="7">
        <f t="shared" si="103"/>
        <v>103.05202234336093</v>
      </c>
    </row>
    <row r="1627" spans="1:12" x14ac:dyDescent="0.3">
      <c r="A1627" s="8"/>
      <c r="B1627" s="8"/>
      <c r="C1627" s="9" t="s">
        <v>934</v>
      </c>
      <c r="D1627" s="9" t="s">
        <v>891</v>
      </c>
      <c r="E1627" s="10">
        <v>1353.28</v>
      </c>
      <c r="F1627" s="10">
        <v>1741.04</v>
      </c>
      <c r="G1627" s="10">
        <v>1400</v>
      </c>
      <c r="H1627" s="10">
        <v>1700</v>
      </c>
      <c r="I1627" s="10">
        <f t="shared" si="100"/>
        <v>103.45235280208087</v>
      </c>
      <c r="J1627" s="10">
        <f t="shared" si="101"/>
        <v>80.411707944676749</v>
      </c>
      <c r="K1627" s="10">
        <f t="shared" si="102"/>
        <v>125.62071411681248</v>
      </c>
      <c r="L1627" s="10">
        <f t="shared" si="103"/>
        <v>97.642788218536055</v>
      </c>
    </row>
    <row r="1628" spans="1:12" x14ac:dyDescent="0.3">
      <c r="A1628" s="8"/>
      <c r="B1628" s="8"/>
      <c r="C1628" s="9" t="s">
        <v>935</v>
      </c>
      <c r="D1628" s="9" t="s">
        <v>893</v>
      </c>
      <c r="E1628" s="10">
        <v>1309.32</v>
      </c>
      <c r="F1628" s="10">
        <v>3013.84</v>
      </c>
      <c r="G1628" s="10">
        <v>4200</v>
      </c>
      <c r="H1628" s="10">
        <v>3200</v>
      </c>
      <c r="I1628" s="10">
        <f t="shared" si="100"/>
        <v>320.77719732380172</v>
      </c>
      <c r="J1628" s="10">
        <f t="shared" si="101"/>
        <v>139.35709924879887</v>
      </c>
      <c r="K1628" s="10">
        <f t="shared" si="102"/>
        <v>244.40167415146794</v>
      </c>
      <c r="L1628" s="10">
        <f t="shared" si="103"/>
        <v>106.17683752289437</v>
      </c>
    </row>
    <row r="1629" spans="1:12" x14ac:dyDescent="0.3">
      <c r="A1629" s="5"/>
      <c r="B1629" s="6" t="s">
        <v>41</v>
      </c>
      <c r="C1629" s="5"/>
      <c r="D1629" s="6" t="s">
        <v>42</v>
      </c>
      <c r="E1629" s="7">
        <f>+E1630</f>
        <v>194.57</v>
      </c>
      <c r="F1629" s="7">
        <f>+F1630</f>
        <v>156.16</v>
      </c>
      <c r="G1629" s="7">
        <f>+G1630</f>
        <v>300</v>
      </c>
      <c r="H1629" s="7">
        <f>+H1630</f>
        <v>500</v>
      </c>
      <c r="I1629" s="7">
        <f t="shared" si="100"/>
        <v>154.18615408336331</v>
      </c>
      <c r="J1629" s="7">
        <f t="shared" si="101"/>
        <v>192.11065573770492</v>
      </c>
      <c r="K1629" s="7">
        <f t="shared" si="102"/>
        <v>256.97692347227223</v>
      </c>
      <c r="L1629" s="7">
        <f t="shared" si="103"/>
        <v>320.18442622950818</v>
      </c>
    </row>
    <row r="1630" spans="1:12" x14ac:dyDescent="0.3">
      <c r="A1630" s="8"/>
      <c r="B1630" s="8"/>
      <c r="C1630" s="9" t="s">
        <v>935</v>
      </c>
      <c r="D1630" s="9" t="s">
        <v>893</v>
      </c>
      <c r="E1630" s="10">
        <v>194.57</v>
      </c>
      <c r="F1630" s="10">
        <v>156.16</v>
      </c>
      <c r="G1630" s="10">
        <v>300</v>
      </c>
      <c r="H1630" s="10">
        <v>500</v>
      </c>
      <c r="I1630" s="10">
        <f t="shared" si="100"/>
        <v>154.18615408336331</v>
      </c>
      <c r="J1630" s="10">
        <f t="shared" si="101"/>
        <v>192.11065573770492</v>
      </c>
      <c r="K1630" s="10">
        <f t="shared" si="102"/>
        <v>256.97692347227223</v>
      </c>
      <c r="L1630" s="10">
        <f t="shared" si="103"/>
        <v>320.18442622950818</v>
      </c>
    </row>
    <row r="1631" spans="1:12" x14ac:dyDescent="0.3">
      <c r="A1631" s="5"/>
      <c r="B1631" s="6" t="s">
        <v>45</v>
      </c>
      <c r="C1631" s="5"/>
      <c r="D1631" s="6" t="s">
        <v>46</v>
      </c>
      <c r="E1631" s="7">
        <f>+E1632+E1633</f>
        <v>4252.66</v>
      </c>
      <c r="F1631" s="7">
        <f>+F1632+F1633</f>
        <v>2510.81</v>
      </c>
      <c r="G1631" s="7">
        <f>+G1632+G1633</f>
        <v>4950</v>
      </c>
      <c r="H1631" s="7">
        <f>+H1632+H1633</f>
        <v>3700</v>
      </c>
      <c r="I1631" s="7">
        <f t="shared" si="100"/>
        <v>116.39773694581746</v>
      </c>
      <c r="J1631" s="7">
        <f t="shared" si="101"/>
        <v>197.14753406271285</v>
      </c>
      <c r="K1631" s="7">
        <f t="shared" si="102"/>
        <v>87.004369030206973</v>
      </c>
      <c r="L1631" s="7">
        <f t="shared" si="103"/>
        <v>147.36280323879544</v>
      </c>
    </row>
    <row r="1632" spans="1:12" x14ac:dyDescent="0.3">
      <c r="A1632" s="8"/>
      <c r="B1632" s="8"/>
      <c r="C1632" s="9" t="s">
        <v>934</v>
      </c>
      <c r="D1632" s="9" t="s">
        <v>891</v>
      </c>
      <c r="E1632" s="10">
        <v>1534.75</v>
      </c>
      <c r="F1632" s="10">
        <v>1662.92</v>
      </c>
      <c r="G1632" s="10">
        <v>2050</v>
      </c>
      <c r="H1632" s="10">
        <v>2400</v>
      </c>
      <c r="I1632" s="10">
        <f t="shared" si="100"/>
        <v>133.57224303632512</v>
      </c>
      <c r="J1632" s="10">
        <f t="shared" si="101"/>
        <v>123.2771269814543</v>
      </c>
      <c r="K1632" s="10">
        <f t="shared" si="102"/>
        <v>156.37726014008797</v>
      </c>
      <c r="L1632" s="10">
        <f t="shared" si="103"/>
        <v>144.32444134414163</v>
      </c>
    </row>
    <row r="1633" spans="1:12" x14ac:dyDescent="0.3">
      <c r="A1633" s="8"/>
      <c r="B1633" s="8"/>
      <c r="C1633" s="9" t="s">
        <v>935</v>
      </c>
      <c r="D1633" s="9" t="s">
        <v>893</v>
      </c>
      <c r="E1633" s="10">
        <v>2717.91</v>
      </c>
      <c r="F1633" s="10">
        <v>847.89</v>
      </c>
      <c r="G1633" s="10">
        <v>2900</v>
      </c>
      <c r="H1633" s="10">
        <v>1300</v>
      </c>
      <c r="I1633" s="10">
        <f t="shared" si="100"/>
        <v>106.69963317401977</v>
      </c>
      <c r="J1633" s="10">
        <f t="shared" si="101"/>
        <v>342.02549859061907</v>
      </c>
      <c r="K1633" s="10">
        <f t="shared" si="102"/>
        <v>47.830870043526097</v>
      </c>
      <c r="L1633" s="10">
        <f t="shared" si="103"/>
        <v>153.32177523027752</v>
      </c>
    </row>
    <row r="1634" spans="1:12" x14ac:dyDescent="0.3">
      <c r="A1634" s="5"/>
      <c r="B1634" s="6" t="s">
        <v>51</v>
      </c>
      <c r="C1634" s="5"/>
      <c r="D1634" s="6" t="s">
        <v>52</v>
      </c>
      <c r="E1634" s="7">
        <f>+E1635+E1636</f>
        <v>665.11</v>
      </c>
      <c r="F1634" s="7">
        <f>+F1635+F1636</f>
        <v>766.45</v>
      </c>
      <c r="G1634" s="7">
        <f>+G1635+G1636</f>
        <v>1100</v>
      </c>
      <c r="H1634" s="7">
        <f>+H1635+H1636</f>
        <v>1600</v>
      </c>
      <c r="I1634" s="7">
        <f t="shared" si="100"/>
        <v>165.38617672264738</v>
      </c>
      <c r="J1634" s="7">
        <f t="shared" si="101"/>
        <v>143.51882053623851</v>
      </c>
      <c r="K1634" s="7">
        <f t="shared" si="102"/>
        <v>240.56171159657799</v>
      </c>
      <c r="L1634" s="7">
        <f t="shared" si="103"/>
        <v>208.75464805271054</v>
      </c>
    </row>
    <row r="1635" spans="1:12" x14ac:dyDescent="0.3">
      <c r="A1635" s="8"/>
      <c r="B1635" s="8"/>
      <c r="C1635" s="9" t="s">
        <v>934</v>
      </c>
      <c r="D1635" s="9" t="s">
        <v>891</v>
      </c>
      <c r="E1635" s="10">
        <v>215.83</v>
      </c>
      <c r="F1635" s="10">
        <v>169.83</v>
      </c>
      <c r="G1635" s="10">
        <v>500</v>
      </c>
      <c r="H1635" s="10">
        <v>600</v>
      </c>
      <c r="I1635" s="10">
        <f t="shared" si="100"/>
        <v>231.66380947968307</v>
      </c>
      <c r="J1635" s="10">
        <f t="shared" si="101"/>
        <v>294.41205911794145</v>
      </c>
      <c r="K1635" s="10">
        <f t="shared" si="102"/>
        <v>277.99657137561968</v>
      </c>
      <c r="L1635" s="10">
        <f t="shared" si="103"/>
        <v>353.29447094152971</v>
      </c>
    </row>
    <row r="1636" spans="1:12" x14ac:dyDescent="0.3">
      <c r="A1636" s="8"/>
      <c r="B1636" s="8"/>
      <c r="C1636" s="9" t="s">
        <v>935</v>
      </c>
      <c r="D1636" s="9" t="s">
        <v>893</v>
      </c>
      <c r="E1636" s="10">
        <v>449.28</v>
      </c>
      <c r="F1636" s="10">
        <v>596.62</v>
      </c>
      <c r="G1636" s="10">
        <v>600</v>
      </c>
      <c r="H1636" s="10">
        <v>1000</v>
      </c>
      <c r="I1636" s="10">
        <f t="shared" si="100"/>
        <v>133.54700854700857</v>
      </c>
      <c r="J1636" s="10">
        <f t="shared" si="101"/>
        <v>100.56652475612617</v>
      </c>
      <c r="K1636" s="10">
        <f t="shared" si="102"/>
        <v>222.5783475783476</v>
      </c>
      <c r="L1636" s="10">
        <f t="shared" si="103"/>
        <v>167.61087459354363</v>
      </c>
    </row>
    <row r="1637" spans="1:12" x14ac:dyDescent="0.3">
      <c r="A1637" s="5"/>
      <c r="B1637" s="6" t="s">
        <v>55</v>
      </c>
      <c r="C1637" s="5"/>
      <c r="D1637" s="6" t="s">
        <v>56</v>
      </c>
      <c r="E1637" s="7">
        <f>+E1638</f>
        <v>1148.2</v>
      </c>
      <c r="F1637" s="7">
        <f>+F1638</f>
        <v>673.97</v>
      </c>
      <c r="G1637" s="7">
        <f>+G1638</f>
        <v>1050</v>
      </c>
      <c r="H1637" s="7">
        <f>+H1638</f>
        <v>1300</v>
      </c>
      <c r="I1637" s="7">
        <f t="shared" si="100"/>
        <v>91.447483016896001</v>
      </c>
      <c r="J1637" s="7">
        <f t="shared" si="101"/>
        <v>155.79328456756235</v>
      </c>
      <c r="K1637" s="7">
        <f t="shared" si="102"/>
        <v>113.2206932590141</v>
      </c>
      <c r="L1637" s="7">
        <f t="shared" si="103"/>
        <v>192.88692375031528</v>
      </c>
    </row>
    <row r="1638" spans="1:12" x14ac:dyDescent="0.3">
      <c r="A1638" s="8"/>
      <c r="B1638" s="8"/>
      <c r="C1638" s="9" t="s">
        <v>934</v>
      </c>
      <c r="D1638" s="9" t="s">
        <v>891</v>
      </c>
      <c r="E1638" s="10">
        <v>1148.2</v>
      </c>
      <c r="F1638" s="10">
        <v>673.97</v>
      </c>
      <c r="G1638" s="10">
        <v>1050</v>
      </c>
      <c r="H1638" s="10">
        <v>1300</v>
      </c>
      <c r="I1638" s="10">
        <f t="shared" si="100"/>
        <v>91.447483016896001</v>
      </c>
      <c r="J1638" s="10">
        <f t="shared" si="101"/>
        <v>155.79328456756235</v>
      </c>
      <c r="K1638" s="10">
        <f t="shared" si="102"/>
        <v>113.2206932590141</v>
      </c>
      <c r="L1638" s="10">
        <f t="shared" si="103"/>
        <v>192.88692375031528</v>
      </c>
    </row>
    <row r="1639" spans="1:12" x14ac:dyDescent="0.3">
      <c r="A1639" s="5"/>
      <c r="B1639" s="6" t="s">
        <v>89</v>
      </c>
      <c r="C1639" s="5"/>
      <c r="D1639" s="6" t="s">
        <v>90</v>
      </c>
      <c r="E1639" s="7">
        <f>+E1640</f>
        <v>654.34</v>
      </c>
      <c r="F1639" s="7">
        <f>+F1640</f>
        <v>1028.3</v>
      </c>
      <c r="G1639" s="7">
        <f>+G1640</f>
        <v>500</v>
      </c>
      <c r="H1639" s="7">
        <f>+H1640</f>
        <v>2500</v>
      </c>
      <c r="I1639" s="7">
        <f t="shared" si="100"/>
        <v>76.412874041018426</v>
      </c>
      <c r="J1639" s="7">
        <f t="shared" si="101"/>
        <v>48.623942429252168</v>
      </c>
      <c r="K1639" s="7">
        <f t="shared" si="102"/>
        <v>382.06437020509213</v>
      </c>
      <c r="L1639" s="7">
        <f t="shared" si="103"/>
        <v>243.11971214626084</v>
      </c>
    </row>
    <row r="1640" spans="1:12" x14ac:dyDescent="0.3">
      <c r="A1640" s="8"/>
      <c r="B1640" s="8"/>
      <c r="C1640" s="9" t="s">
        <v>936</v>
      </c>
      <c r="D1640" s="9" t="s">
        <v>895</v>
      </c>
      <c r="E1640" s="10">
        <v>654.34</v>
      </c>
      <c r="F1640" s="10">
        <v>1028.3</v>
      </c>
      <c r="G1640" s="10">
        <v>500</v>
      </c>
      <c r="H1640" s="10">
        <v>2500</v>
      </c>
      <c r="I1640" s="10">
        <f t="shared" si="100"/>
        <v>76.412874041018426</v>
      </c>
      <c r="J1640" s="10">
        <f t="shared" si="101"/>
        <v>48.623942429252168</v>
      </c>
      <c r="K1640" s="10">
        <f t="shared" si="102"/>
        <v>382.06437020509213</v>
      </c>
      <c r="L1640" s="10">
        <f t="shared" si="103"/>
        <v>243.11971214626084</v>
      </c>
    </row>
    <row r="1641" spans="1:12" x14ac:dyDescent="0.3">
      <c r="A1641" s="5"/>
      <c r="B1641" s="6" t="s">
        <v>250</v>
      </c>
      <c r="C1641" s="5"/>
      <c r="D1641" s="6" t="s">
        <v>251</v>
      </c>
      <c r="E1641" s="7">
        <f>+E1642</f>
        <v>315.89999999999998</v>
      </c>
      <c r="F1641" s="7">
        <f>+F1642</f>
        <v>993.76</v>
      </c>
      <c r="G1641" s="7">
        <f>+G1642</f>
        <v>2500</v>
      </c>
      <c r="H1641" s="7">
        <f>+H1642</f>
        <v>1000</v>
      </c>
      <c r="I1641" s="7">
        <f t="shared" si="100"/>
        <v>791.38968027856924</v>
      </c>
      <c r="J1641" s="7">
        <f t="shared" si="101"/>
        <v>251.5697955240702</v>
      </c>
      <c r="K1641" s="7">
        <f t="shared" si="102"/>
        <v>316.55587211142773</v>
      </c>
      <c r="L1641" s="7">
        <f t="shared" si="103"/>
        <v>100.62791820962809</v>
      </c>
    </row>
    <row r="1642" spans="1:12" x14ac:dyDescent="0.3">
      <c r="A1642" s="8"/>
      <c r="B1642" s="8"/>
      <c r="C1642" s="9" t="s">
        <v>936</v>
      </c>
      <c r="D1642" s="9" t="s">
        <v>895</v>
      </c>
      <c r="E1642" s="10">
        <v>315.89999999999998</v>
      </c>
      <c r="F1642" s="10">
        <v>993.76</v>
      </c>
      <c r="G1642" s="10">
        <v>2500</v>
      </c>
      <c r="H1642" s="10">
        <v>1000</v>
      </c>
      <c r="I1642" s="10">
        <f t="shared" si="100"/>
        <v>791.38968027856924</v>
      </c>
      <c r="J1642" s="10">
        <f t="shared" si="101"/>
        <v>251.5697955240702</v>
      </c>
      <c r="K1642" s="10">
        <f t="shared" si="102"/>
        <v>316.55587211142773</v>
      </c>
      <c r="L1642" s="10">
        <f t="shared" si="103"/>
        <v>100.62791820962809</v>
      </c>
    </row>
    <row r="1643" spans="1:12" x14ac:dyDescent="0.3">
      <c r="A1643" s="2" t="s">
        <v>937</v>
      </c>
      <c r="B1643" s="3"/>
      <c r="C1643" s="3"/>
      <c r="D1643" s="2" t="s">
        <v>938</v>
      </c>
      <c r="E1643" s="4">
        <f>+E1644+E1647+E1650+E1653+E1657+E1660+E1664+E1666+E1668</f>
        <v>16041.839999999998</v>
      </c>
      <c r="F1643" s="4">
        <f>+F1644+F1647+F1650+F1653+F1657+F1660+F1664+F1666+F1668</f>
        <v>14907.19</v>
      </c>
      <c r="G1643" s="4">
        <f>+G1644+G1647+G1650+G1653+G1657+G1660+G1664+G1666+G1668</f>
        <v>21000</v>
      </c>
      <c r="H1643" s="4">
        <f>+H1644+H1647+H1650+H1653+H1657+H1660+H1664+H1666+H1668</f>
        <v>20100</v>
      </c>
      <c r="I1643" s="4">
        <f t="shared" si="100"/>
        <v>130.90767642614566</v>
      </c>
      <c r="J1643" s="4">
        <f t="shared" si="101"/>
        <v>140.87161966809305</v>
      </c>
      <c r="K1643" s="4">
        <f t="shared" si="102"/>
        <v>125.29734743645369</v>
      </c>
      <c r="L1643" s="4">
        <f t="shared" si="103"/>
        <v>134.83426453946049</v>
      </c>
    </row>
    <row r="1644" spans="1:12" x14ac:dyDescent="0.3">
      <c r="A1644" s="5"/>
      <c r="B1644" s="6" t="s">
        <v>10</v>
      </c>
      <c r="C1644" s="5"/>
      <c r="D1644" s="6" t="s">
        <v>11</v>
      </c>
      <c r="E1644" s="7">
        <f>+E1645+E1646</f>
        <v>2773.56</v>
      </c>
      <c r="F1644" s="7">
        <f>+F1645+F1646</f>
        <v>3768.67</v>
      </c>
      <c r="G1644" s="7">
        <f>+G1645+G1646</f>
        <v>4470</v>
      </c>
      <c r="H1644" s="7">
        <f>+H1645+H1646</f>
        <v>4570</v>
      </c>
      <c r="I1644" s="7">
        <f t="shared" si="100"/>
        <v>161.16471249945917</v>
      </c>
      <c r="J1644" s="7">
        <f t="shared" si="101"/>
        <v>118.60948292103049</v>
      </c>
      <c r="K1644" s="7">
        <f t="shared" si="102"/>
        <v>164.77018705201979</v>
      </c>
      <c r="L1644" s="7">
        <f t="shared" si="103"/>
        <v>121.26293891478956</v>
      </c>
    </row>
    <row r="1645" spans="1:12" x14ac:dyDescent="0.3">
      <c r="A1645" s="8"/>
      <c r="B1645" s="8"/>
      <c r="C1645" s="9" t="s">
        <v>939</v>
      </c>
      <c r="D1645" s="9" t="s">
        <v>891</v>
      </c>
      <c r="E1645" s="10">
        <v>867.59</v>
      </c>
      <c r="F1645" s="10">
        <v>1217.3699999999999</v>
      </c>
      <c r="G1645" s="10">
        <v>1100</v>
      </c>
      <c r="H1645" s="10">
        <v>1200</v>
      </c>
      <c r="I1645" s="10">
        <f t="shared" si="100"/>
        <v>126.78799893959128</v>
      </c>
      <c r="J1645" s="10">
        <f t="shared" si="101"/>
        <v>90.358724134815233</v>
      </c>
      <c r="K1645" s="10">
        <f t="shared" si="102"/>
        <v>138.31418066137232</v>
      </c>
      <c r="L1645" s="10">
        <f t="shared" si="103"/>
        <v>98.57315360161661</v>
      </c>
    </row>
    <row r="1646" spans="1:12" x14ac:dyDescent="0.3">
      <c r="A1646" s="8"/>
      <c r="B1646" s="8"/>
      <c r="C1646" s="9" t="s">
        <v>940</v>
      </c>
      <c r="D1646" s="9" t="s">
        <v>893</v>
      </c>
      <c r="E1646" s="10">
        <v>1905.97</v>
      </c>
      <c r="F1646" s="10">
        <v>2551.3000000000002</v>
      </c>
      <c r="G1646" s="10">
        <v>3370</v>
      </c>
      <c r="H1646" s="10">
        <v>3370</v>
      </c>
      <c r="I1646" s="10">
        <f t="shared" si="100"/>
        <v>176.81285644579924</v>
      </c>
      <c r="J1646" s="10">
        <f t="shared" si="101"/>
        <v>132.08952298828046</v>
      </c>
      <c r="K1646" s="10">
        <f t="shared" si="102"/>
        <v>176.81285644579924</v>
      </c>
      <c r="L1646" s="10">
        <f t="shared" si="103"/>
        <v>132.08952298828046</v>
      </c>
    </row>
    <row r="1647" spans="1:12" x14ac:dyDescent="0.3">
      <c r="A1647" s="5"/>
      <c r="B1647" s="6" t="s">
        <v>41</v>
      </c>
      <c r="C1647" s="5"/>
      <c r="D1647" s="6" t="s">
        <v>42</v>
      </c>
      <c r="E1647" s="7">
        <f>+E1648+E1649</f>
        <v>806.04</v>
      </c>
      <c r="F1647" s="7">
        <f>+F1648+F1649</f>
        <v>893.43000000000006</v>
      </c>
      <c r="G1647" s="7">
        <f>+G1648+G1649</f>
        <v>950</v>
      </c>
      <c r="H1647" s="7">
        <f>+H1648+H1649</f>
        <v>950</v>
      </c>
      <c r="I1647" s="7">
        <f t="shared" si="100"/>
        <v>117.86015582353232</v>
      </c>
      <c r="J1647" s="7">
        <f t="shared" si="101"/>
        <v>106.33177753153575</v>
      </c>
      <c r="K1647" s="7">
        <f t="shared" si="102"/>
        <v>117.86015582353232</v>
      </c>
      <c r="L1647" s="7">
        <f t="shared" si="103"/>
        <v>106.33177753153575</v>
      </c>
    </row>
    <row r="1648" spans="1:12" x14ac:dyDescent="0.3">
      <c r="A1648" s="8"/>
      <c r="B1648" s="8"/>
      <c r="C1648" s="9" t="s">
        <v>939</v>
      </c>
      <c r="D1648" s="9" t="s">
        <v>891</v>
      </c>
      <c r="E1648" s="10">
        <v>296.66000000000003</v>
      </c>
      <c r="F1648" s="10">
        <v>206.73</v>
      </c>
      <c r="G1648" s="10">
        <v>300</v>
      </c>
      <c r="H1648" s="10">
        <v>300</v>
      </c>
      <c r="I1648" s="10">
        <f t="shared" si="100"/>
        <v>101.12586799703362</v>
      </c>
      <c r="J1648" s="10">
        <f t="shared" si="101"/>
        <v>145.11681903932669</v>
      </c>
      <c r="K1648" s="10">
        <f t="shared" si="102"/>
        <v>101.12586799703362</v>
      </c>
      <c r="L1648" s="10">
        <f t="shared" si="103"/>
        <v>145.11681903932669</v>
      </c>
    </row>
    <row r="1649" spans="1:12" x14ac:dyDescent="0.3">
      <c r="A1649" s="8"/>
      <c r="B1649" s="8"/>
      <c r="C1649" s="9" t="s">
        <v>940</v>
      </c>
      <c r="D1649" s="9" t="s">
        <v>893</v>
      </c>
      <c r="E1649" s="10">
        <v>509.38</v>
      </c>
      <c r="F1649" s="10">
        <v>686.7</v>
      </c>
      <c r="G1649" s="10">
        <v>650</v>
      </c>
      <c r="H1649" s="10">
        <v>650</v>
      </c>
      <c r="I1649" s="10">
        <f t="shared" si="100"/>
        <v>127.60610938788331</v>
      </c>
      <c r="J1649" s="10">
        <f t="shared" si="101"/>
        <v>94.655599242755201</v>
      </c>
      <c r="K1649" s="10">
        <f t="shared" si="102"/>
        <v>127.60610938788331</v>
      </c>
      <c r="L1649" s="10">
        <f t="shared" si="103"/>
        <v>94.655599242755201</v>
      </c>
    </row>
    <row r="1650" spans="1:12" x14ac:dyDescent="0.3">
      <c r="A1650" s="5"/>
      <c r="B1650" s="6" t="s">
        <v>45</v>
      </c>
      <c r="C1650" s="5"/>
      <c r="D1650" s="6" t="s">
        <v>46</v>
      </c>
      <c r="E1650" s="7">
        <f>+E1651+E1652</f>
        <v>4500.78</v>
      </c>
      <c r="F1650" s="7">
        <f>+F1651+F1652</f>
        <v>4442.7300000000005</v>
      </c>
      <c r="G1650" s="7">
        <f>+G1651+G1652</f>
        <v>6800</v>
      </c>
      <c r="H1650" s="7">
        <f>+H1651+H1652</f>
        <v>6800</v>
      </c>
      <c r="I1650" s="7">
        <f t="shared" si="100"/>
        <v>151.08492305778108</v>
      </c>
      <c r="J1650" s="7">
        <f t="shared" si="101"/>
        <v>153.05904252565426</v>
      </c>
      <c r="K1650" s="7">
        <f t="shared" si="102"/>
        <v>151.08492305778108</v>
      </c>
      <c r="L1650" s="7">
        <f t="shared" si="103"/>
        <v>153.05904252565426</v>
      </c>
    </row>
    <row r="1651" spans="1:12" x14ac:dyDescent="0.3">
      <c r="A1651" s="8"/>
      <c r="B1651" s="8"/>
      <c r="C1651" s="9" t="s">
        <v>939</v>
      </c>
      <c r="D1651" s="9" t="s">
        <v>891</v>
      </c>
      <c r="E1651" s="10">
        <v>2964.7</v>
      </c>
      <c r="F1651" s="10">
        <v>3014.57</v>
      </c>
      <c r="G1651" s="10">
        <v>4250</v>
      </c>
      <c r="H1651" s="10">
        <v>4250</v>
      </c>
      <c r="I1651" s="10">
        <f t="shared" si="100"/>
        <v>143.35345903464093</v>
      </c>
      <c r="J1651" s="10">
        <f t="shared" si="101"/>
        <v>140.98196426024273</v>
      </c>
      <c r="K1651" s="10">
        <f t="shared" si="102"/>
        <v>143.35345903464093</v>
      </c>
      <c r="L1651" s="10">
        <f t="shared" si="103"/>
        <v>140.98196426024273</v>
      </c>
    </row>
    <row r="1652" spans="1:12" x14ac:dyDescent="0.3">
      <c r="A1652" s="8"/>
      <c r="B1652" s="8"/>
      <c r="C1652" s="9" t="s">
        <v>940</v>
      </c>
      <c r="D1652" s="9" t="s">
        <v>893</v>
      </c>
      <c r="E1652" s="10">
        <v>1536.08</v>
      </c>
      <c r="F1652" s="10">
        <v>1428.16</v>
      </c>
      <c r="G1652" s="10">
        <v>2550</v>
      </c>
      <c r="H1652" s="10">
        <v>2550</v>
      </c>
      <c r="I1652" s="10">
        <f t="shared" si="100"/>
        <v>166.00697880318734</v>
      </c>
      <c r="J1652" s="10">
        <f t="shared" si="101"/>
        <v>178.55142280976921</v>
      </c>
      <c r="K1652" s="10">
        <f t="shared" si="102"/>
        <v>166.00697880318734</v>
      </c>
      <c r="L1652" s="10">
        <f t="shared" si="103"/>
        <v>178.55142280976921</v>
      </c>
    </row>
    <row r="1653" spans="1:12" x14ac:dyDescent="0.3">
      <c r="A1653" s="5"/>
      <c r="B1653" s="6" t="s">
        <v>51</v>
      </c>
      <c r="C1653" s="5"/>
      <c r="D1653" s="6" t="s">
        <v>52</v>
      </c>
      <c r="E1653" s="7">
        <f>+E1654+E1655+E1656</f>
        <v>1514.6599999999999</v>
      </c>
      <c r="F1653" s="7">
        <f>+F1654+F1655+F1656</f>
        <v>1566.08</v>
      </c>
      <c r="G1653" s="7">
        <f>+G1654+G1655+G1656</f>
        <v>2470</v>
      </c>
      <c r="H1653" s="7">
        <f>+H1654+H1655+H1656</f>
        <v>2220</v>
      </c>
      <c r="I1653" s="7">
        <f t="shared" si="100"/>
        <v>163.07290084903545</v>
      </c>
      <c r="J1653" s="7">
        <f t="shared" si="101"/>
        <v>157.71863506334287</v>
      </c>
      <c r="K1653" s="7">
        <f t="shared" si="102"/>
        <v>146.56754651208854</v>
      </c>
      <c r="L1653" s="7">
        <f t="shared" si="103"/>
        <v>141.75521046178997</v>
      </c>
    </row>
    <row r="1654" spans="1:12" x14ac:dyDescent="0.3">
      <c r="A1654" s="8"/>
      <c r="B1654" s="8"/>
      <c r="C1654" s="9" t="s">
        <v>939</v>
      </c>
      <c r="D1654" s="9" t="s">
        <v>891</v>
      </c>
      <c r="E1654" s="10">
        <v>687.83</v>
      </c>
      <c r="F1654" s="10">
        <v>776.46</v>
      </c>
      <c r="G1654" s="10">
        <v>1600</v>
      </c>
      <c r="H1654" s="10">
        <v>1600</v>
      </c>
      <c r="I1654" s="10">
        <f t="shared" si="100"/>
        <v>232.61561723100183</v>
      </c>
      <c r="J1654" s="10">
        <f t="shared" si="101"/>
        <v>206.06341601627901</v>
      </c>
      <c r="K1654" s="10">
        <f t="shared" si="102"/>
        <v>232.61561723100183</v>
      </c>
      <c r="L1654" s="10">
        <f t="shared" si="103"/>
        <v>206.06341601627901</v>
      </c>
    </row>
    <row r="1655" spans="1:12" x14ac:dyDescent="0.3">
      <c r="A1655" s="8"/>
      <c r="B1655" s="8"/>
      <c r="C1655" s="9" t="s">
        <v>940</v>
      </c>
      <c r="D1655" s="9" t="s">
        <v>893</v>
      </c>
      <c r="E1655" s="10">
        <v>229.03</v>
      </c>
      <c r="F1655" s="10">
        <v>257.27999999999997</v>
      </c>
      <c r="G1655" s="10">
        <v>370</v>
      </c>
      <c r="H1655" s="10">
        <v>370</v>
      </c>
      <c r="I1655" s="10">
        <f t="shared" si="100"/>
        <v>161.55088852988689</v>
      </c>
      <c r="J1655" s="10">
        <f t="shared" si="101"/>
        <v>143.81218905472639</v>
      </c>
      <c r="K1655" s="10">
        <f t="shared" si="102"/>
        <v>161.55088852988689</v>
      </c>
      <c r="L1655" s="10">
        <f t="shared" si="103"/>
        <v>143.81218905472639</v>
      </c>
    </row>
    <row r="1656" spans="1:12" x14ac:dyDescent="0.3">
      <c r="A1656" s="8"/>
      <c r="B1656" s="8"/>
      <c r="C1656" s="9" t="s">
        <v>941</v>
      </c>
      <c r="D1656" s="9" t="s">
        <v>895</v>
      </c>
      <c r="E1656" s="10">
        <v>597.79999999999995</v>
      </c>
      <c r="F1656" s="10">
        <v>532.34</v>
      </c>
      <c r="G1656" s="10">
        <v>500</v>
      </c>
      <c r="H1656" s="10">
        <v>250</v>
      </c>
      <c r="I1656" s="10">
        <f t="shared" si="100"/>
        <v>83.640013382402145</v>
      </c>
      <c r="J1656" s="10">
        <f t="shared" si="101"/>
        <v>93.924935191794717</v>
      </c>
      <c r="K1656" s="10">
        <f t="shared" si="102"/>
        <v>41.820006691201073</v>
      </c>
      <c r="L1656" s="10">
        <f t="shared" si="103"/>
        <v>46.962467595897358</v>
      </c>
    </row>
    <row r="1657" spans="1:12" x14ac:dyDescent="0.3">
      <c r="A1657" s="5"/>
      <c r="B1657" s="6" t="s">
        <v>53</v>
      </c>
      <c r="C1657" s="5"/>
      <c r="D1657" s="6" t="s">
        <v>54</v>
      </c>
      <c r="E1657" s="7">
        <f>+E1658+E1659</f>
        <v>133.81</v>
      </c>
      <c r="F1657" s="7">
        <f>+F1658+F1659</f>
        <v>140.32999999999998</v>
      </c>
      <c r="G1657" s="7">
        <f>+G1658+G1659</f>
        <v>160</v>
      </c>
      <c r="H1657" s="7">
        <f>+H1658+H1659</f>
        <v>160</v>
      </c>
      <c r="I1657" s="7">
        <f t="shared" si="100"/>
        <v>119.57252821164337</v>
      </c>
      <c r="J1657" s="7">
        <f t="shared" si="101"/>
        <v>114.01696002280342</v>
      </c>
      <c r="K1657" s="7">
        <f t="shared" si="102"/>
        <v>119.57252821164337</v>
      </c>
      <c r="L1657" s="7">
        <f t="shared" si="103"/>
        <v>114.01696002280342</v>
      </c>
    </row>
    <row r="1658" spans="1:12" x14ac:dyDescent="0.3">
      <c r="A1658" s="8"/>
      <c r="B1658" s="8"/>
      <c r="C1658" s="9" t="s">
        <v>939</v>
      </c>
      <c r="D1658" s="9" t="s">
        <v>891</v>
      </c>
      <c r="E1658" s="10">
        <v>103.7</v>
      </c>
      <c r="F1658" s="10">
        <v>108.77</v>
      </c>
      <c r="G1658" s="10">
        <v>110</v>
      </c>
      <c r="H1658" s="10">
        <v>110</v>
      </c>
      <c r="I1658" s="10">
        <f t="shared" si="100"/>
        <v>106.0752169720347</v>
      </c>
      <c r="J1658" s="10">
        <f t="shared" si="101"/>
        <v>101.13082651466397</v>
      </c>
      <c r="K1658" s="10">
        <f t="shared" si="102"/>
        <v>106.0752169720347</v>
      </c>
      <c r="L1658" s="10">
        <f t="shared" si="103"/>
        <v>101.13082651466397</v>
      </c>
    </row>
    <row r="1659" spans="1:12" x14ac:dyDescent="0.3">
      <c r="A1659" s="8"/>
      <c r="B1659" s="8"/>
      <c r="C1659" s="9" t="s">
        <v>940</v>
      </c>
      <c r="D1659" s="9" t="s">
        <v>893</v>
      </c>
      <c r="E1659" s="10">
        <v>30.11</v>
      </c>
      <c r="F1659" s="10">
        <v>31.56</v>
      </c>
      <c r="G1659" s="10">
        <v>50</v>
      </c>
      <c r="H1659" s="10">
        <v>50</v>
      </c>
      <c r="I1659" s="10">
        <f t="shared" si="100"/>
        <v>166.05778811026238</v>
      </c>
      <c r="J1659" s="10">
        <f t="shared" si="101"/>
        <v>158.42839036755387</v>
      </c>
      <c r="K1659" s="10">
        <f t="shared" si="102"/>
        <v>166.05778811026238</v>
      </c>
      <c r="L1659" s="10">
        <f t="shared" si="103"/>
        <v>158.42839036755387</v>
      </c>
    </row>
    <row r="1660" spans="1:12" x14ac:dyDescent="0.3">
      <c r="A1660" s="5"/>
      <c r="B1660" s="6" t="s">
        <v>55</v>
      </c>
      <c r="C1660" s="5"/>
      <c r="D1660" s="6" t="s">
        <v>56</v>
      </c>
      <c r="E1660" s="7">
        <f>+E1661+E1662+E1663</f>
        <v>3609.1499999999996</v>
      </c>
      <c r="F1660" s="7">
        <f>+F1661+F1662+F1663</f>
        <v>3385.1499999999996</v>
      </c>
      <c r="G1660" s="7">
        <f>+G1661+G1662+G1663</f>
        <v>5450</v>
      </c>
      <c r="H1660" s="7">
        <f>+H1661+H1662+H1663</f>
        <v>4950</v>
      </c>
      <c r="I1660" s="7">
        <f t="shared" si="100"/>
        <v>151.00508429962736</v>
      </c>
      <c r="J1660" s="7">
        <f t="shared" si="101"/>
        <v>160.99729701785742</v>
      </c>
      <c r="K1660" s="7">
        <f t="shared" si="102"/>
        <v>137.15140684094592</v>
      </c>
      <c r="L1660" s="7">
        <f t="shared" si="103"/>
        <v>146.22690279603566</v>
      </c>
    </row>
    <row r="1661" spans="1:12" x14ac:dyDescent="0.3">
      <c r="A1661" s="8"/>
      <c r="B1661" s="8"/>
      <c r="C1661" s="9" t="s">
        <v>939</v>
      </c>
      <c r="D1661" s="9" t="s">
        <v>891</v>
      </c>
      <c r="E1661" s="10">
        <v>2851.37</v>
      </c>
      <c r="F1661" s="10">
        <v>2619.4699999999998</v>
      </c>
      <c r="G1661" s="10">
        <v>3640</v>
      </c>
      <c r="H1661" s="10">
        <v>3640</v>
      </c>
      <c r="I1661" s="10">
        <f t="shared" si="100"/>
        <v>127.65793285333015</v>
      </c>
      <c r="J1661" s="10">
        <f t="shared" si="101"/>
        <v>138.95940781913902</v>
      </c>
      <c r="K1661" s="10">
        <f t="shared" si="102"/>
        <v>127.65793285333015</v>
      </c>
      <c r="L1661" s="10">
        <f t="shared" si="103"/>
        <v>138.95940781913902</v>
      </c>
    </row>
    <row r="1662" spans="1:12" x14ac:dyDescent="0.3">
      <c r="A1662" s="8"/>
      <c r="B1662" s="8"/>
      <c r="C1662" s="9" t="s">
        <v>940</v>
      </c>
      <c r="D1662" s="9" t="s">
        <v>893</v>
      </c>
      <c r="E1662" s="10">
        <v>757.78</v>
      </c>
      <c r="F1662" s="10">
        <v>765.68</v>
      </c>
      <c r="G1662" s="10">
        <v>1310</v>
      </c>
      <c r="H1662" s="10">
        <v>1310</v>
      </c>
      <c r="I1662" s="10">
        <f t="shared" si="100"/>
        <v>172.8733933331574</v>
      </c>
      <c r="J1662" s="10">
        <f t="shared" si="101"/>
        <v>171.08975028732632</v>
      </c>
      <c r="K1662" s="10">
        <f t="shared" si="102"/>
        <v>172.8733933331574</v>
      </c>
      <c r="L1662" s="10">
        <f t="shared" si="103"/>
        <v>171.08975028732632</v>
      </c>
    </row>
    <row r="1663" spans="1:12" x14ac:dyDescent="0.3">
      <c r="A1663" s="8"/>
      <c r="B1663" s="8"/>
      <c r="C1663" s="9" t="s">
        <v>941</v>
      </c>
      <c r="D1663" s="9" t="s">
        <v>895</v>
      </c>
      <c r="E1663" s="10">
        <v>0</v>
      </c>
      <c r="F1663" s="10">
        <v>0</v>
      </c>
      <c r="G1663" s="10">
        <v>500</v>
      </c>
      <c r="H1663" s="10">
        <v>0</v>
      </c>
      <c r="I1663" s="10" t="str">
        <f t="shared" si="100"/>
        <v>-</v>
      </c>
      <c r="J1663" s="10" t="str">
        <f t="shared" si="101"/>
        <v>-</v>
      </c>
      <c r="K1663" s="10" t="str">
        <f t="shared" si="102"/>
        <v>-</v>
      </c>
      <c r="L1663" s="10" t="str">
        <f t="shared" si="103"/>
        <v>-</v>
      </c>
    </row>
    <row r="1664" spans="1:12" x14ac:dyDescent="0.3">
      <c r="A1664" s="5"/>
      <c r="B1664" s="6" t="s">
        <v>61</v>
      </c>
      <c r="C1664" s="5"/>
      <c r="D1664" s="6" t="s">
        <v>62</v>
      </c>
      <c r="E1664" s="7">
        <f>+E1665</f>
        <v>200</v>
      </c>
      <c r="F1664" s="7">
        <f>+F1665</f>
        <v>200</v>
      </c>
      <c r="G1664" s="7">
        <f>+G1665</f>
        <v>200</v>
      </c>
      <c r="H1664" s="7">
        <f>+H1665</f>
        <v>200</v>
      </c>
      <c r="I1664" s="7">
        <f t="shared" si="100"/>
        <v>100</v>
      </c>
      <c r="J1664" s="7">
        <f t="shared" si="101"/>
        <v>100</v>
      </c>
      <c r="K1664" s="7">
        <f t="shared" si="102"/>
        <v>100</v>
      </c>
      <c r="L1664" s="7">
        <f t="shared" si="103"/>
        <v>100</v>
      </c>
    </row>
    <row r="1665" spans="1:12" x14ac:dyDescent="0.3">
      <c r="A1665" s="8"/>
      <c r="B1665" s="8"/>
      <c r="C1665" s="9" t="s">
        <v>940</v>
      </c>
      <c r="D1665" s="9" t="s">
        <v>893</v>
      </c>
      <c r="E1665" s="10">
        <v>200</v>
      </c>
      <c r="F1665" s="10">
        <v>200</v>
      </c>
      <c r="G1665" s="10">
        <v>200</v>
      </c>
      <c r="H1665" s="10">
        <v>200</v>
      </c>
      <c r="I1665" s="10">
        <f t="shared" si="100"/>
        <v>100</v>
      </c>
      <c r="J1665" s="10">
        <f t="shared" si="101"/>
        <v>100</v>
      </c>
      <c r="K1665" s="10">
        <f t="shared" si="102"/>
        <v>100</v>
      </c>
      <c r="L1665" s="10">
        <f t="shared" si="103"/>
        <v>100</v>
      </c>
    </row>
    <row r="1666" spans="1:12" x14ac:dyDescent="0.3">
      <c r="A1666" s="5"/>
      <c r="B1666" s="6" t="s">
        <v>89</v>
      </c>
      <c r="C1666" s="5"/>
      <c r="D1666" s="6" t="s">
        <v>90</v>
      </c>
      <c r="E1666" s="7">
        <f>+E1667</f>
        <v>2503.84</v>
      </c>
      <c r="F1666" s="7">
        <f>+F1667</f>
        <v>510.8</v>
      </c>
      <c r="G1666" s="7">
        <f>+G1667</f>
        <v>0</v>
      </c>
      <c r="H1666" s="7">
        <f>+H1667</f>
        <v>0</v>
      </c>
      <c r="I1666" s="7">
        <f t="shared" si="100"/>
        <v>0</v>
      </c>
      <c r="J1666" s="7">
        <f t="shared" si="101"/>
        <v>0</v>
      </c>
      <c r="K1666" s="7">
        <f t="shared" si="102"/>
        <v>0</v>
      </c>
      <c r="L1666" s="7">
        <f t="shared" si="103"/>
        <v>0</v>
      </c>
    </row>
    <row r="1667" spans="1:12" x14ac:dyDescent="0.3">
      <c r="A1667" s="8"/>
      <c r="B1667" s="8"/>
      <c r="C1667" s="9" t="s">
        <v>941</v>
      </c>
      <c r="D1667" s="9" t="s">
        <v>895</v>
      </c>
      <c r="E1667" s="10">
        <v>2503.84</v>
      </c>
      <c r="F1667" s="10">
        <v>510.8</v>
      </c>
      <c r="G1667" s="10">
        <v>0</v>
      </c>
      <c r="H1667" s="10">
        <v>0</v>
      </c>
      <c r="I1667" s="10">
        <f t="shared" ref="I1667:I1730" si="104">IF(E1667&lt;&gt;0,G1667/E1667*100,"-")</f>
        <v>0</v>
      </c>
      <c r="J1667" s="10">
        <f t="shared" ref="J1667:J1730" si="105">IF(F1667&lt;&gt;0,G1667/F1667*100,"-")</f>
        <v>0</v>
      </c>
      <c r="K1667" s="10">
        <f t="shared" ref="K1667:K1730" si="106">IF(E1667&lt;&gt;0,H1667/E1667*100,"-")</f>
        <v>0</v>
      </c>
      <c r="L1667" s="10">
        <f t="shared" ref="L1667:L1730" si="107">IF(F1667&lt;&gt;0,H1667/F1667*100,"-")</f>
        <v>0</v>
      </c>
    </row>
    <row r="1668" spans="1:12" x14ac:dyDescent="0.3">
      <c r="A1668" s="5"/>
      <c r="B1668" s="6" t="s">
        <v>252</v>
      </c>
      <c r="C1668" s="5"/>
      <c r="D1668" s="6" t="s">
        <v>253</v>
      </c>
      <c r="E1668" s="7">
        <f>+E1669</f>
        <v>0</v>
      </c>
      <c r="F1668" s="7">
        <f>+F1669</f>
        <v>0</v>
      </c>
      <c r="G1668" s="7">
        <f>+G1669</f>
        <v>500</v>
      </c>
      <c r="H1668" s="7">
        <f>+H1669</f>
        <v>250</v>
      </c>
      <c r="I1668" s="7" t="str">
        <f t="shared" si="104"/>
        <v>-</v>
      </c>
      <c r="J1668" s="7" t="str">
        <f t="shared" si="105"/>
        <v>-</v>
      </c>
      <c r="K1668" s="7" t="str">
        <f t="shared" si="106"/>
        <v>-</v>
      </c>
      <c r="L1668" s="7" t="str">
        <f t="shared" si="107"/>
        <v>-</v>
      </c>
    </row>
    <row r="1669" spans="1:12" x14ac:dyDescent="0.3">
      <c r="A1669" s="8"/>
      <c r="B1669" s="8"/>
      <c r="C1669" s="9" t="s">
        <v>941</v>
      </c>
      <c r="D1669" s="9" t="s">
        <v>895</v>
      </c>
      <c r="E1669" s="10">
        <v>0</v>
      </c>
      <c r="F1669" s="10">
        <v>0</v>
      </c>
      <c r="G1669" s="10">
        <v>500</v>
      </c>
      <c r="H1669" s="10">
        <v>250</v>
      </c>
      <c r="I1669" s="10" t="str">
        <f t="shared" si="104"/>
        <v>-</v>
      </c>
      <c r="J1669" s="10" t="str">
        <f t="shared" si="105"/>
        <v>-</v>
      </c>
      <c r="K1669" s="10" t="str">
        <f t="shared" si="106"/>
        <v>-</v>
      </c>
      <c r="L1669" s="10" t="str">
        <f t="shared" si="107"/>
        <v>-</v>
      </c>
    </row>
    <row r="1670" spans="1:12" x14ac:dyDescent="0.3">
      <c r="A1670" s="2" t="s">
        <v>942</v>
      </c>
      <c r="B1670" s="3"/>
      <c r="C1670" s="3"/>
      <c r="D1670" s="2" t="s">
        <v>943</v>
      </c>
      <c r="E1670" s="4">
        <f>+E1671+E1675+E1678+E1681+E1685+E1688+E1691+E1693</f>
        <v>16720.3</v>
      </c>
      <c r="F1670" s="4">
        <f>+F1671+F1675+F1678+F1681+F1685+F1688+F1691+F1693</f>
        <v>15422.949999999999</v>
      </c>
      <c r="G1670" s="4">
        <f>+G1671+G1675+G1678+G1681+G1685+G1688+G1691+G1693</f>
        <v>50100</v>
      </c>
      <c r="H1670" s="4">
        <f>+H1671+H1675+H1678+H1681+H1685+H1688+H1691+H1693</f>
        <v>43500</v>
      </c>
      <c r="I1670" s="4">
        <f t="shared" si="104"/>
        <v>299.6357720854291</v>
      </c>
      <c r="J1670" s="4">
        <f t="shared" si="105"/>
        <v>324.84057848855116</v>
      </c>
      <c r="K1670" s="4">
        <f t="shared" si="106"/>
        <v>260.16279612207916</v>
      </c>
      <c r="L1670" s="4">
        <f t="shared" si="107"/>
        <v>282.0472088673049</v>
      </c>
    </row>
    <row r="1671" spans="1:12" x14ac:dyDescent="0.3">
      <c r="A1671" s="5"/>
      <c r="B1671" s="6" t="s">
        <v>10</v>
      </c>
      <c r="C1671" s="5"/>
      <c r="D1671" s="6" t="s">
        <v>11</v>
      </c>
      <c r="E1671" s="7">
        <f>+E1672+E1673+E1674</f>
        <v>4856.54</v>
      </c>
      <c r="F1671" s="7">
        <f>+F1672+F1673+F1674</f>
        <v>4918.829999999999</v>
      </c>
      <c r="G1671" s="7">
        <f>+G1672+G1673+G1674</f>
        <v>8700</v>
      </c>
      <c r="H1671" s="7">
        <f>+H1672+H1673+H1674</f>
        <v>9150</v>
      </c>
      <c r="I1671" s="7">
        <f t="shared" si="104"/>
        <v>179.13988147940717</v>
      </c>
      <c r="J1671" s="7">
        <f t="shared" si="105"/>
        <v>176.87132915754361</v>
      </c>
      <c r="K1671" s="7">
        <f t="shared" si="106"/>
        <v>188.40573741799719</v>
      </c>
      <c r="L1671" s="7">
        <f t="shared" si="107"/>
        <v>186.0198461829338</v>
      </c>
    </row>
    <row r="1672" spans="1:12" x14ac:dyDescent="0.3">
      <c r="A1672" s="8"/>
      <c r="B1672" s="8"/>
      <c r="C1672" s="9" t="s">
        <v>944</v>
      </c>
      <c r="D1672" s="9" t="s">
        <v>891</v>
      </c>
      <c r="E1672" s="10">
        <v>2447.0700000000002</v>
      </c>
      <c r="F1672" s="10">
        <v>2783.94</v>
      </c>
      <c r="G1672" s="10">
        <v>2750</v>
      </c>
      <c r="H1672" s="10">
        <v>2750</v>
      </c>
      <c r="I1672" s="10">
        <f t="shared" si="104"/>
        <v>112.37929442149182</v>
      </c>
      <c r="J1672" s="10">
        <f t="shared" si="105"/>
        <v>98.780864530126365</v>
      </c>
      <c r="K1672" s="10">
        <f t="shared" si="106"/>
        <v>112.37929442149182</v>
      </c>
      <c r="L1672" s="10">
        <f t="shared" si="107"/>
        <v>98.780864530126365</v>
      </c>
    </row>
    <row r="1673" spans="1:12" x14ac:dyDescent="0.3">
      <c r="A1673" s="8"/>
      <c r="B1673" s="8"/>
      <c r="C1673" s="9" t="s">
        <v>945</v>
      </c>
      <c r="D1673" s="9" t="s">
        <v>893</v>
      </c>
      <c r="E1673" s="10">
        <v>2409.4699999999998</v>
      </c>
      <c r="F1673" s="10">
        <v>2109.6999999999998</v>
      </c>
      <c r="G1673" s="10">
        <v>5950</v>
      </c>
      <c r="H1673" s="10">
        <v>6400</v>
      </c>
      <c r="I1673" s="10">
        <f t="shared" si="104"/>
        <v>246.9422736120392</v>
      </c>
      <c r="J1673" s="10">
        <f t="shared" si="105"/>
        <v>282.03062046736505</v>
      </c>
      <c r="K1673" s="10">
        <f t="shared" si="106"/>
        <v>265.61858001967238</v>
      </c>
      <c r="L1673" s="10">
        <f t="shared" si="107"/>
        <v>303.3606673934683</v>
      </c>
    </row>
    <row r="1674" spans="1:12" x14ac:dyDescent="0.3">
      <c r="A1674" s="8"/>
      <c r="B1674" s="8"/>
      <c r="C1674" s="9" t="s">
        <v>946</v>
      </c>
      <c r="D1674" s="9" t="s">
        <v>895</v>
      </c>
      <c r="E1674" s="10">
        <v>0</v>
      </c>
      <c r="F1674" s="10">
        <v>25.19</v>
      </c>
      <c r="G1674" s="10">
        <v>0</v>
      </c>
      <c r="H1674" s="10">
        <v>0</v>
      </c>
      <c r="I1674" s="10" t="str">
        <f t="shared" si="104"/>
        <v>-</v>
      </c>
      <c r="J1674" s="10">
        <f t="shared" si="105"/>
        <v>0</v>
      </c>
      <c r="K1674" s="10" t="str">
        <f t="shared" si="106"/>
        <v>-</v>
      </c>
      <c r="L1674" s="10">
        <f t="shared" si="107"/>
        <v>0</v>
      </c>
    </row>
    <row r="1675" spans="1:12" x14ac:dyDescent="0.3">
      <c r="A1675" s="5"/>
      <c r="B1675" s="6" t="s">
        <v>41</v>
      </c>
      <c r="C1675" s="5"/>
      <c r="D1675" s="6" t="s">
        <v>42</v>
      </c>
      <c r="E1675" s="7">
        <f>+E1676+E1677</f>
        <v>2557.4299999999998</v>
      </c>
      <c r="F1675" s="7">
        <f>+F1676+F1677</f>
        <v>854.54</v>
      </c>
      <c r="G1675" s="7">
        <f>+G1676+G1677</f>
        <v>1100</v>
      </c>
      <c r="H1675" s="7">
        <f>+H1676+H1677</f>
        <v>1100</v>
      </c>
      <c r="I1675" s="7">
        <f t="shared" si="104"/>
        <v>43.01192994529665</v>
      </c>
      <c r="J1675" s="7">
        <f t="shared" si="105"/>
        <v>128.72422589931426</v>
      </c>
      <c r="K1675" s="7">
        <f t="shared" si="106"/>
        <v>43.01192994529665</v>
      </c>
      <c r="L1675" s="7">
        <f t="shared" si="107"/>
        <v>128.72422589931426</v>
      </c>
    </row>
    <row r="1676" spans="1:12" x14ac:dyDescent="0.3">
      <c r="A1676" s="8"/>
      <c r="B1676" s="8"/>
      <c r="C1676" s="9" t="s">
        <v>944</v>
      </c>
      <c r="D1676" s="9" t="s">
        <v>891</v>
      </c>
      <c r="E1676" s="10">
        <v>300</v>
      </c>
      <c r="F1676" s="10">
        <v>0</v>
      </c>
      <c r="G1676" s="10">
        <v>0</v>
      </c>
      <c r="H1676" s="10">
        <v>0</v>
      </c>
      <c r="I1676" s="10">
        <f t="shared" si="104"/>
        <v>0</v>
      </c>
      <c r="J1676" s="10" t="str">
        <f t="shared" si="105"/>
        <v>-</v>
      </c>
      <c r="K1676" s="10">
        <f t="shared" si="106"/>
        <v>0</v>
      </c>
      <c r="L1676" s="10" t="str">
        <f t="shared" si="107"/>
        <v>-</v>
      </c>
    </row>
    <row r="1677" spans="1:12" x14ac:dyDescent="0.3">
      <c r="A1677" s="8"/>
      <c r="B1677" s="8"/>
      <c r="C1677" s="9" t="s">
        <v>945</v>
      </c>
      <c r="D1677" s="9" t="s">
        <v>893</v>
      </c>
      <c r="E1677" s="10">
        <v>2257.4299999999998</v>
      </c>
      <c r="F1677" s="10">
        <v>854.54</v>
      </c>
      <c r="G1677" s="10">
        <v>1100</v>
      </c>
      <c r="H1677" s="10">
        <v>1100</v>
      </c>
      <c r="I1677" s="10">
        <f t="shared" si="104"/>
        <v>48.727978276181325</v>
      </c>
      <c r="J1677" s="10">
        <f t="shared" si="105"/>
        <v>128.72422589931426</v>
      </c>
      <c r="K1677" s="10">
        <f t="shared" si="106"/>
        <v>48.727978276181325</v>
      </c>
      <c r="L1677" s="10">
        <f t="shared" si="107"/>
        <v>128.72422589931426</v>
      </c>
    </row>
    <row r="1678" spans="1:12" x14ac:dyDescent="0.3">
      <c r="A1678" s="5"/>
      <c r="B1678" s="6" t="s">
        <v>45</v>
      </c>
      <c r="C1678" s="5"/>
      <c r="D1678" s="6" t="s">
        <v>46</v>
      </c>
      <c r="E1678" s="7">
        <f>+E1679+E1680</f>
        <v>5998.3899999999994</v>
      </c>
      <c r="F1678" s="7">
        <f>+F1679+F1680</f>
        <v>6399.24</v>
      </c>
      <c r="G1678" s="7">
        <f>+G1679+G1680</f>
        <v>9000</v>
      </c>
      <c r="H1678" s="7">
        <f>+H1679+H1680</f>
        <v>9450</v>
      </c>
      <c r="I1678" s="7">
        <f t="shared" si="104"/>
        <v>150.04026080331556</v>
      </c>
      <c r="J1678" s="7">
        <f t="shared" si="105"/>
        <v>140.64170120201774</v>
      </c>
      <c r="K1678" s="7">
        <f t="shared" si="106"/>
        <v>157.54227384348133</v>
      </c>
      <c r="L1678" s="7">
        <f t="shared" si="107"/>
        <v>147.67378626211863</v>
      </c>
    </row>
    <row r="1679" spans="1:12" x14ac:dyDescent="0.3">
      <c r="A1679" s="8"/>
      <c r="B1679" s="8"/>
      <c r="C1679" s="9" t="s">
        <v>944</v>
      </c>
      <c r="D1679" s="9" t="s">
        <v>891</v>
      </c>
      <c r="E1679" s="10">
        <v>2252.12</v>
      </c>
      <c r="F1679" s="10">
        <v>2869.06</v>
      </c>
      <c r="G1679" s="10">
        <v>2700</v>
      </c>
      <c r="H1679" s="10">
        <v>3100</v>
      </c>
      <c r="I1679" s="10">
        <f t="shared" si="104"/>
        <v>119.88703976697512</v>
      </c>
      <c r="J1679" s="10">
        <f t="shared" si="105"/>
        <v>94.107477710469638</v>
      </c>
      <c r="K1679" s="10">
        <f t="shared" si="106"/>
        <v>137.64808269541589</v>
      </c>
      <c r="L1679" s="10">
        <f t="shared" si="107"/>
        <v>108.04932626016883</v>
      </c>
    </row>
    <row r="1680" spans="1:12" x14ac:dyDescent="0.3">
      <c r="A1680" s="8"/>
      <c r="B1680" s="8"/>
      <c r="C1680" s="9" t="s">
        <v>945</v>
      </c>
      <c r="D1680" s="9" t="s">
        <v>893</v>
      </c>
      <c r="E1680" s="10">
        <v>3746.27</v>
      </c>
      <c r="F1680" s="10">
        <v>3530.18</v>
      </c>
      <c r="G1680" s="10">
        <v>6300</v>
      </c>
      <c r="H1680" s="10">
        <v>6350</v>
      </c>
      <c r="I1680" s="10">
        <f t="shared" si="104"/>
        <v>168.16727037826959</v>
      </c>
      <c r="J1680" s="10">
        <f t="shared" si="105"/>
        <v>178.46115495527141</v>
      </c>
      <c r="K1680" s="10">
        <f t="shared" si="106"/>
        <v>169.5019312542876</v>
      </c>
      <c r="L1680" s="10">
        <f t="shared" si="107"/>
        <v>179.87751332793229</v>
      </c>
    </row>
    <row r="1681" spans="1:12" x14ac:dyDescent="0.3">
      <c r="A1681" s="5"/>
      <c r="B1681" s="6" t="s">
        <v>51</v>
      </c>
      <c r="C1681" s="5"/>
      <c r="D1681" s="6" t="s">
        <v>52</v>
      </c>
      <c r="E1681" s="7">
        <f>+E1682+E1683+E1684</f>
        <v>1409.3200000000002</v>
      </c>
      <c r="F1681" s="7">
        <f>+F1682+F1683+F1684</f>
        <v>2263.4900000000002</v>
      </c>
      <c r="G1681" s="7">
        <f>+G1682+G1683+G1684</f>
        <v>4190</v>
      </c>
      <c r="H1681" s="7">
        <f>+H1682+H1683+H1684</f>
        <v>3690</v>
      </c>
      <c r="I1681" s="7">
        <f t="shared" si="104"/>
        <v>297.3065024267022</v>
      </c>
      <c r="J1681" s="7">
        <f t="shared" si="105"/>
        <v>185.11237071955253</v>
      </c>
      <c r="K1681" s="7">
        <f t="shared" si="106"/>
        <v>261.82839951182126</v>
      </c>
      <c r="L1681" s="7">
        <f t="shared" si="107"/>
        <v>163.02258901077536</v>
      </c>
    </row>
    <row r="1682" spans="1:12" x14ac:dyDescent="0.3">
      <c r="A1682" s="8"/>
      <c r="B1682" s="8"/>
      <c r="C1682" s="9" t="s">
        <v>944</v>
      </c>
      <c r="D1682" s="9" t="s">
        <v>891</v>
      </c>
      <c r="E1682" s="10">
        <v>790</v>
      </c>
      <c r="F1682" s="10">
        <v>1213.05</v>
      </c>
      <c r="G1682" s="10">
        <v>1140</v>
      </c>
      <c r="H1682" s="10">
        <v>1140</v>
      </c>
      <c r="I1682" s="10">
        <f t="shared" si="104"/>
        <v>144.30379746835442</v>
      </c>
      <c r="J1682" s="10">
        <f t="shared" si="105"/>
        <v>93.977989365648568</v>
      </c>
      <c r="K1682" s="10">
        <f t="shared" si="106"/>
        <v>144.30379746835442</v>
      </c>
      <c r="L1682" s="10">
        <f t="shared" si="107"/>
        <v>93.977989365648568</v>
      </c>
    </row>
    <row r="1683" spans="1:12" x14ac:dyDescent="0.3">
      <c r="A1683" s="8"/>
      <c r="B1683" s="8"/>
      <c r="C1683" s="9" t="s">
        <v>945</v>
      </c>
      <c r="D1683" s="9" t="s">
        <v>893</v>
      </c>
      <c r="E1683" s="10">
        <v>353.36</v>
      </c>
      <c r="F1683" s="10">
        <v>544.37</v>
      </c>
      <c r="G1683" s="10">
        <v>550</v>
      </c>
      <c r="H1683" s="10">
        <v>550</v>
      </c>
      <c r="I1683" s="10">
        <f t="shared" si="104"/>
        <v>155.64863029205341</v>
      </c>
      <c r="J1683" s="10">
        <f t="shared" si="105"/>
        <v>101.03422304682476</v>
      </c>
      <c r="K1683" s="10">
        <f t="shared" si="106"/>
        <v>155.64863029205341</v>
      </c>
      <c r="L1683" s="10">
        <f t="shared" si="107"/>
        <v>101.03422304682476</v>
      </c>
    </row>
    <row r="1684" spans="1:12" x14ac:dyDescent="0.3">
      <c r="A1684" s="8"/>
      <c r="B1684" s="8"/>
      <c r="C1684" s="9" t="s">
        <v>946</v>
      </c>
      <c r="D1684" s="9" t="s">
        <v>895</v>
      </c>
      <c r="E1684" s="10">
        <v>265.95999999999998</v>
      </c>
      <c r="F1684" s="10">
        <v>506.07</v>
      </c>
      <c r="G1684" s="10">
        <v>2500</v>
      </c>
      <c r="H1684" s="10">
        <v>2000</v>
      </c>
      <c r="I1684" s="10">
        <f t="shared" si="104"/>
        <v>939.99097608662976</v>
      </c>
      <c r="J1684" s="10">
        <f t="shared" si="105"/>
        <v>494.00280593593766</v>
      </c>
      <c r="K1684" s="10">
        <f t="shared" si="106"/>
        <v>751.99278086930372</v>
      </c>
      <c r="L1684" s="10">
        <f t="shared" si="107"/>
        <v>395.20224474875016</v>
      </c>
    </row>
    <row r="1685" spans="1:12" x14ac:dyDescent="0.3">
      <c r="A1685" s="5"/>
      <c r="B1685" s="6" t="s">
        <v>53</v>
      </c>
      <c r="C1685" s="5"/>
      <c r="D1685" s="6" t="s">
        <v>54</v>
      </c>
      <c r="E1685" s="7">
        <f>+E1686+E1687</f>
        <v>1073.43</v>
      </c>
      <c r="F1685" s="7">
        <f>+F1686+F1687</f>
        <v>411.71000000000004</v>
      </c>
      <c r="G1685" s="7">
        <f>+G1686+G1687</f>
        <v>450</v>
      </c>
      <c r="H1685" s="7">
        <f>+H1686+H1687</f>
        <v>450</v>
      </c>
      <c r="I1685" s="7">
        <f t="shared" si="104"/>
        <v>41.921690282552184</v>
      </c>
      <c r="J1685" s="7">
        <f t="shared" si="105"/>
        <v>109.30023560273008</v>
      </c>
      <c r="K1685" s="7">
        <f t="shared" si="106"/>
        <v>41.921690282552184</v>
      </c>
      <c r="L1685" s="7">
        <f t="shared" si="107"/>
        <v>109.30023560273008</v>
      </c>
    </row>
    <row r="1686" spans="1:12" x14ac:dyDescent="0.3">
      <c r="A1686" s="8"/>
      <c r="B1686" s="8"/>
      <c r="C1686" s="9" t="s">
        <v>944</v>
      </c>
      <c r="D1686" s="9" t="s">
        <v>891</v>
      </c>
      <c r="E1686" s="10">
        <v>314.06</v>
      </c>
      <c r="F1686" s="10">
        <v>329.37</v>
      </c>
      <c r="G1686" s="10">
        <v>350</v>
      </c>
      <c r="H1686" s="10">
        <v>350</v>
      </c>
      <c r="I1686" s="10">
        <f t="shared" si="104"/>
        <v>111.44367318346812</v>
      </c>
      <c r="J1686" s="10">
        <f t="shared" si="105"/>
        <v>106.26347269028751</v>
      </c>
      <c r="K1686" s="10">
        <f t="shared" si="106"/>
        <v>111.44367318346812</v>
      </c>
      <c r="L1686" s="10">
        <f t="shared" si="107"/>
        <v>106.26347269028751</v>
      </c>
    </row>
    <row r="1687" spans="1:12" x14ac:dyDescent="0.3">
      <c r="A1687" s="8"/>
      <c r="B1687" s="8"/>
      <c r="C1687" s="9" t="s">
        <v>945</v>
      </c>
      <c r="D1687" s="9" t="s">
        <v>893</v>
      </c>
      <c r="E1687" s="10">
        <v>759.37</v>
      </c>
      <c r="F1687" s="10">
        <v>82.34</v>
      </c>
      <c r="G1687" s="10">
        <v>100</v>
      </c>
      <c r="H1687" s="10">
        <v>100</v>
      </c>
      <c r="I1687" s="10">
        <f t="shared" si="104"/>
        <v>13.168810988055887</v>
      </c>
      <c r="J1687" s="10">
        <f t="shared" si="105"/>
        <v>121.44765606023805</v>
      </c>
      <c r="K1687" s="10">
        <f t="shared" si="106"/>
        <v>13.168810988055887</v>
      </c>
      <c r="L1687" s="10">
        <f t="shared" si="107"/>
        <v>121.44765606023805</v>
      </c>
    </row>
    <row r="1688" spans="1:12" x14ac:dyDescent="0.3">
      <c r="A1688" s="5"/>
      <c r="B1688" s="6" t="s">
        <v>55</v>
      </c>
      <c r="C1688" s="5"/>
      <c r="D1688" s="6" t="s">
        <v>56</v>
      </c>
      <c r="E1688" s="7">
        <f>+E1689+E1690</f>
        <v>825.19</v>
      </c>
      <c r="F1688" s="7">
        <f>+F1689+F1690</f>
        <v>9.11</v>
      </c>
      <c r="G1688" s="7">
        <f>+G1689+G1690</f>
        <v>1660</v>
      </c>
      <c r="H1688" s="7">
        <f>+H1689+H1690</f>
        <v>1660</v>
      </c>
      <c r="I1688" s="7">
        <f t="shared" si="104"/>
        <v>201.16579212060253</v>
      </c>
      <c r="J1688" s="7">
        <f t="shared" si="105"/>
        <v>18221.73435784852</v>
      </c>
      <c r="K1688" s="7">
        <f t="shared" si="106"/>
        <v>201.16579212060253</v>
      </c>
      <c r="L1688" s="7">
        <f t="shared" si="107"/>
        <v>18221.73435784852</v>
      </c>
    </row>
    <row r="1689" spans="1:12" x14ac:dyDescent="0.3">
      <c r="A1689" s="8"/>
      <c r="B1689" s="8"/>
      <c r="C1689" s="9" t="s">
        <v>944</v>
      </c>
      <c r="D1689" s="9" t="s">
        <v>891</v>
      </c>
      <c r="E1689" s="10">
        <v>785.61</v>
      </c>
      <c r="F1689" s="10">
        <v>9.11</v>
      </c>
      <c r="G1689" s="10">
        <v>1660</v>
      </c>
      <c r="H1689" s="10">
        <v>1660</v>
      </c>
      <c r="I1689" s="10">
        <f t="shared" si="104"/>
        <v>211.30077264800602</v>
      </c>
      <c r="J1689" s="10">
        <f t="shared" si="105"/>
        <v>18221.73435784852</v>
      </c>
      <c r="K1689" s="10">
        <f t="shared" si="106"/>
        <v>211.30077264800602</v>
      </c>
      <c r="L1689" s="10">
        <f t="shared" si="107"/>
        <v>18221.73435784852</v>
      </c>
    </row>
    <row r="1690" spans="1:12" x14ac:dyDescent="0.3">
      <c r="A1690" s="8"/>
      <c r="B1690" s="8"/>
      <c r="C1690" s="9" t="s">
        <v>945</v>
      </c>
      <c r="D1690" s="9" t="s">
        <v>893</v>
      </c>
      <c r="E1690" s="10">
        <v>39.58</v>
      </c>
      <c r="F1690" s="10">
        <v>0</v>
      </c>
      <c r="G1690" s="10">
        <v>0</v>
      </c>
      <c r="H1690" s="10">
        <v>0</v>
      </c>
      <c r="I1690" s="10">
        <f t="shared" si="104"/>
        <v>0</v>
      </c>
      <c r="J1690" s="10" t="str">
        <f t="shared" si="105"/>
        <v>-</v>
      </c>
      <c r="K1690" s="10">
        <f t="shared" si="106"/>
        <v>0</v>
      </c>
      <c r="L1690" s="10" t="str">
        <f t="shared" si="107"/>
        <v>-</v>
      </c>
    </row>
    <row r="1691" spans="1:12" x14ac:dyDescent="0.3">
      <c r="A1691" s="5"/>
      <c r="B1691" s="6" t="s">
        <v>89</v>
      </c>
      <c r="C1691" s="5"/>
      <c r="D1691" s="6" t="s">
        <v>90</v>
      </c>
      <c r="E1691" s="7">
        <f>+E1692</f>
        <v>0</v>
      </c>
      <c r="F1691" s="7">
        <f>+F1692</f>
        <v>566.03</v>
      </c>
      <c r="G1691" s="7">
        <f>+G1692</f>
        <v>0</v>
      </c>
      <c r="H1691" s="7">
        <f>+H1692</f>
        <v>0</v>
      </c>
      <c r="I1691" s="7" t="str">
        <f t="shared" si="104"/>
        <v>-</v>
      </c>
      <c r="J1691" s="7">
        <f t="shared" si="105"/>
        <v>0</v>
      </c>
      <c r="K1691" s="7" t="str">
        <f t="shared" si="106"/>
        <v>-</v>
      </c>
      <c r="L1691" s="7">
        <f t="shared" si="107"/>
        <v>0</v>
      </c>
    </row>
    <row r="1692" spans="1:12" x14ac:dyDescent="0.3">
      <c r="A1692" s="8"/>
      <c r="B1692" s="8"/>
      <c r="C1692" s="9" t="s">
        <v>946</v>
      </c>
      <c r="D1692" s="9" t="s">
        <v>895</v>
      </c>
      <c r="E1692" s="10">
        <v>0</v>
      </c>
      <c r="F1692" s="10">
        <v>566.03</v>
      </c>
      <c r="G1692" s="10">
        <v>0</v>
      </c>
      <c r="H1692" s="10">
        <v>0</v>
      </c>
      <c r="I1692" s="10" t="str">
        <f t="shared" si="104"/>
        <v>-</v>
      </c>
      <c r="J1692" s="10">
        <f t="shared" si="105"/>
        <v>0</v>
      </c>
      <c r="K1692" s="10" t="str">
        <f t="shared" si="106"/>
        <v>-</v>
      </c>
      <c r="L1692" s="10">
        <f t="shared" si="107"/>
        <v>0</v>
      </c>
    </row>
    <row r="1693" spans="1:12" x14ac:dyDescent="0.3">
      <c r="A1693" s="5"/>
      <c r="B1693" s="6" t="s">
        <v>252</v>
      </c>
      <c r="C1693" s="5"/>
      <c r="D1693" s="6" t="s">
        <v>253</v>
      </c>
      <c r="E1693" s="7">
        <f>+E1694</f>
        <v>0</v>
      </c>
      <c r="F1693" s="7">
        <f>+F1694</f>
        <v>0</v>
      </c>
      <c r="G1693" s="7">
        <f>+G1694</f>
        <v>25000</v>
      </c>
      <c r="H1693" s="7">
        <f>+H1694</f>
        <v>18000</v>
      </c>
      <c r="I1693" s="7" t="str">
        <f t="shared" si="104"/>
        <v>-</v>
      </c>
      <c r="J1693" s="7" t="str">
        <f t="shared" si="105"/>
        <v>-</v>
      </c>
      <c r="K1693" s="7" t="str">
        <f t="shared" si="106"/>
        <v>-</v>
      </c>
      <c r="L1693" s="7" t="str">
        <f t="shared" si="107"/>
        <v>-</v>
      </c>
    </row>
    <row r="1694" spans="1:12" x14ac:dyDescent="0.3">
      <c r="A1694" s="8"/>
      <c r="B1694" s="8"/>
      <c r="C1694" s="9" t="s">
        <v>946</v>
      </c>
      <c r="D1694" s="9" t="s">
        <v>895</v>
      </c>
      <c r="E1694" s="10">
        <v>0</v>
      </c>
      <c r="F1694" s="10">
        <v>0</v>
      </c>
      <c r="G1694" s="10">
        <v>25000</v>
      </c>
      <c r="H1694" s="10">
        <v>18000</v>
      </c>
      <c r="I1694" s="10" t="str">
        <f t="shared" si="104"/>
        <v>-</v>
      </c>
      <c r="J1694" s="10" t="str">
        <f t="shared" si="105"/>
        <v>-</v>
      </c>
      <c r="K1694" s="10" t="str">
        <f t="shared" si="106"/>
        <v>-</v>
      </c>
      <c r="L1694" s="10" t="str">
        <f t="shared" si="107"/>
        <v>-</v>
      </c>
    </row>
    <row r="1695" spans="1:12" x14ac:dyDescent="0.3">
      <c r="A1695" s="2" t="s">
        <v>947</v>
      </c>
      <c r="B1695" s="3"/>
      <c r="C1695" s="3"/>
      <c r="D1695" s="2" t="s">
        <v>948</v>
      </c>
      <c r="E1695" s="4">
        <f>+E1696+E1699+E1702+E1705+E1709+E1712+E1715+E1717+E1719+E1721</f>
        <v>20656.579999999998</v>
      </c>
      <c r="F1695" s="4">
        <f>+F1696+F1699+F1702+F1705+F1709+F1712+F1715+F1717+F1719+F1721</f>
        <v>22662.91</v>
      </c>
      <c r="G1695" s="4">
        <f>+G1696+G1699+G1702+G1705+G1709+G1712+G1715+G1717+G1719+G1721</f>
        <v>42000</v>
      </c>
      <c r="H1695" s="4">
        <f>+H1696+H1699+H1702+H1705+H1709+H1712+H1715+H1717+H1719+H1721</f>
        <v>42000</v>
      </c>
      <c r="I1695" s="4">
        <f t="shared" si="104"/>
        <v>203.32504218994626</v>
      </c>
      <c r="J1695" s="4">
        <f t="shared" si="105"/>
        <v>185.3248325126826</v>
      </c>
      <c r="K1695" s="4">
        <f t="shared" si="106"/>
        <v>203.32504218994626</v>
      </c>
      <c r="L1695" s="4">
        <f t="shared" si="107"/>
        <v>185.3248325126826</v>
      </c>
    </row>
    <row r="1696" spans="1:12" x14ac:dyDescent="0.3">
      <c r="A1696" s="5"/>
      <c r="B1696" s="6" t="s">
        <v>10</v>
      </c>
      <c r="C1696" s="5"/>
      <c r="D1696" s="6" t="s">
        <v>11</v>
      </c>
      <c r="E1696" s="7">
        <f>+E1697+E1698</f>
        <v>8433.5299999999988</v>
      </c>
      <c r="F1696" s="7">
        <f>+F1697+F1698</f>
        <v>10375.42</v>
      </c>
      <c r="G1696" s="7">
        <f>+G1697+G1698</f>
        <v>9800</v>
      </c>
      <c r="H1696" s="7">
        <f>+H1697+H1698</f>
        <v>10800</v>
      </c>
      <c r="I1696" s="7">
        <f t="shared" si="104"/>
        <v>116.20282372861661</v>
      </c>
      <c r="J1696" s="7">
        <f t="shared" si="105"/>
        <v>94.454007644991719</v>
      </c>
      <c r="K1696" s="7">
        <f t="shared" si="106"/>
        <v>128.0602547213326</v>
      </c>
      <c r="L1696" s="7">
        <f t="shared" si="107"/>
        <v>104.09217169039904</v>
      </c>
    </row>
    <row r="1697" spans="1:12" x14ac:dyDescent="0.3">
      <c r="A1697" s="8"/>
      <c r="B1697" s="8"/>
      <c r="C1697" s="9" t="s">
        <v>949</v>
      </c>
      <c r="D1697" s="9" t="s">
        <v>891</v>
      </c>
      <c r="E1697" s="10">
        <v>1734.87</v>
      </c>
      <c r="F1697" s="10">
        <v>2071</v>
      </c>
      <c r="G1697" s="10">
        <v>2150</v>
      </c>
      <c r="H1697" s="10">
        <v>2250</v>
      </c>
      <c r="I1697" s="10">
        <f t="shared" si="104"/>
        <v>123.92859407333114</v>
      </c>
      <c r="J1697" s="10">
        <f t="shared" si="105"/>
        <v>103.81458232737808</v>
      </c>
      <c r="K1697" s="10">
        <f t="shared" si="106"/>
        <v>129.6927147279047</v>
      </c>
      <c r="L1697" s="10">
        <f t="shared" si="107"/>
        <v>108.64316755190728</v>
      </c>
    </row>
    <row r="1698" spans="1:12" x14ac:dyDescent="0.3">
      <c r="A1698" s="8"/>
      <c r="B1698" s="8"/>
      <c r="C1698" s="9" t="s">
        <v>950</v>
      </c>
      <c r="D1698" s="9" t="s">
        <v>893</v>
      </c>
      <c r="E1698" s="10">
        <v>6698.66</v>
      </c>
      <c r="F1698" s="10">
        <v>8304.42</v>
      </c>
      <c r="G1698" s="10">
        <v>7650</v>
      </c>
      <c r="H1698" s="10">
        <v>8550</v>
      </c>
      <c r="I1698" s="10">
        <f t="shared" si="104"/>
        <v>114.20194486658527</v>
      </c>
      <c r="J1698" s="10">
        <f t="shared" si="105"/>
        <v>92.119618227401787</v>
      </c>
      <c r="K1698" s="10">
        <f t="shared" si="106"/>
        <v>127.63746779206588</v>
      </c>
      <c r="L1698" s="10">
        <f t="shared" si="107"/>
        <v>102.95722037180199</v>
      </c>
    </row>
    <row r="1699" spans="1:12" x14ac:dyDescent="0.3">
      <c r="A1699" s="5"/>
      <c r="B1699" s="6" t="s">
        <v>41</v>
      </c>
      <c r="C1699" s="5"/>
      <c r="D1699" s="6" t="s">
        <v>42</v>
      </c>
      <c r="E1699" s="7">
        <f>+E1700+E1701</f>
        <v>2686.78</v>
      </c>
      <c r="F1699" s="7">
        <f>+F1700+F1701</f>
        <v>624.77</v>
      </c>
      <c r="G1699" s="7">
        <f>+G1700+G1701</f>
        <v>1550</v>
      </c>
      <c r="H1699" s="7">
        <f>+H1700+H1701</f>
        <v>1850</v>
      </c>
      <c r="I1699" s="7">
        <f t="shared" si="104"/>
        <v>57.689874124416583</v>
      </c>
      <c r="J1699" s="7">
        <f t="shared" si="105"/>
        <v>248.0912975975159</v>
      </c>
      <c r="K1699" s="7">
        <f t="shared" si="106"/>
        <v>68.855656213013333</v>
      </c>
      <c r="L1699" s="7">
        <f t="shared" si="107"/>
        <v>296.10896810026088</v>
      </c>
    </row>
    <row r="1700" spans="1:12" x14ac:dyDescent="0.3">
      <c r="A1700" s="8"/>
      <c r="B1700" s="8"/>
      <c r="C1700" s="9" t="s">
        <v>949</v>
      </c>
      <c r="D1700" s="9" t="s">
        <v>891</v>
      </c>
      <c r="E1700" s="10">
        <v>4.8600000000000003</v>
      </c>
      <c r="F1700" s="10">
        <v>28.09</v>
      </c>
      <c r="G1700" s="10">
        <v>250</v>
      </c>
      <c r="H1700" s="10">
        <v>250</v>
      </c>
      <c r="I1700" s="10">
        <f t="shared" si="104"/>
        <v>5144.0329218106999</v>
      </c>
      <c r="J1700" s="10">
        <f t="shared" si="105"/>
        <v>889.99644001423997</v>
      </c>
      <c r="K1700" s="10">
        <f t="shared" si="106"/>
        <v>5144.0329218106999</v>
      </c>
      <c r="L1700" s="10">
        <f t="shared" si="107"/>
        <v>889.99644001423997</v>
      </c>
    </row>
    <row r="1701" spans="1:12" x14ac:dyDescent="0.3">
      <c r="A1701" s="8"/>
      <c r="B1701" s="8"/>
      <c r="C1701" s="9" t="s">
        <v>950</v>
      </c>
      <c r="D1701" s="9" t="s">
        <v>893</v>
      </c>
      <c r="E1701" s="10">
        <v>2681.92</v>
      </c>
      <c r="F1701" s="10">
        <v>596.67999999999995</v>
      </c>
      <c r="G1701" s="10">
        <v>1300</v>
      </c>
      <c r="H1701" s="10">
        <v>1600</v>
      </c>
      <c r="I1701" s="10">
        <f t="shared" si="104"/>
        <v>48.472735950363912</v>
      </c>
      <c r="J1701" s="10">
        <f t="shared" si="105"/>
        <v>217.87222631896498</v>
      </c>
      <c r="K1701" s="10">
        <f t="shared" si="106"/>
        <v>59.65875193890944</v>
      </c>
      <c r="L1701" s="10">
        <f t="shared" si="107"/>
        <v>268.15043239257227</v>
      </c>
    </row>
    <row r="1702" spans="1:12" x14ac:dyDescent="0.3">
      <c r="A1702" s="5"/>
      <c r="B1702" s="6" t="s">
        <v>45</v>
      </c>
      <c r="C1702" s="5"/>
      <c r="D1702" s="6" t="s">
        <v>46</v>
      </c>
      <c r="E1702" s="7">
        <f>+E1703+E1704</f>
        <v>5905.25</v>
      </c>
      <c r="F1702" s="7">
        <f>+F1703+F1704</f>
        <v>6620.52</v>
      </c>
      <c r="G1702" s="7">
        <f>+G1703+G1704</f>
        <v>7500</v>
      </c>
      <c r="H1702" s="7">
        <f>+H1703+H1704</f>
        <v>8200</v>
      </c>
      <c r="I1702" s="7">
        <f t="shared" si="104"/>
        <v>127.00563058295585</v>
      </c>
      <c r="J1702" s="7">
        <f t="shared" si="105"/>
        <v>113.28415290641823</v>
      </c>
      <c r="K1702" s="7">
        <f t="shared" si="106"/>
        <v>138.85948943736506</v>
      </c>
      <c r="L1702" s="7">
        <f t="shared" si="107"/>
        <v>123.85734051101724</v>
      </c>
    </row>
    <row r="1703" spans="1:12" x14ac:dyDescent="0.3">
      <c r="A1703" s="8"/>
      <c r="B1703" s="8"/>
      <c r="C1703" s="9" t="s">
        <v>949</v>
      </c>
      <c r="D1703" s="9" t="s">
        <v>891</v>
      </c>
      <c r="E1703" s="10">
        <v>1331.45</v>
      </c>
      <c r="F1703" s="10">
        <v>1370.01</v>
      </c>
      <c r="G1703" s="10">
        <v>2000</v>
      </c>
      <c r="H1703" s="10">
        <v>2400</v>
      </c>
      <c r="I1703" s="10">
        <f t="shared" si="104"/>
        <v>150.21217469675915</v>
      </c>
      <c r="J1703" s="10">
        <f t="shared" si="105"/>
        <v>145.98433588076</v>
      </c>
      <c r="K1703" s="10">
        <f t="shared" si="106"/>
        <v>180.25460963611098</v>
      </c>
      <c r="L1703" s="10">
        <f t="shared" si="107"/>
        <v>175.18120305691201</v>
      </c>
    </row>
    <row r="1704" spans="1:12" x14ac:dyDescent="0.3">
      <c r="A1704" s="8"/>
      <c r="B1704" s="8"/>
      <c r="C1704" s="9" t="s">
        <v>950</v>
      </c>
      <c r="D1704" s="9" t="s">
        <v>893</v>
      </c>
      <c r="E1704" s="10">
        <v>4573.8</v>
      </c>
      <c r="F1704" s="10">
        <v>5250.51</v>
      </c>
      <c r="G1704" s="10">
        <v>5500</v>
      </c>
      <c r="H1704" s="10">
        <v>5800</v>
      </c>
      <c r="I1704" s="10">
        <f t="shared" si="104"/>
        <v>120.25012025012025</v>
      </c>
      <c r="J1704" s="10">
        <f t="shared" si="105"/>
        <v>104.75172887967072</v>
      </c>
      <c r="K1704" s="10">
        <f t="shared" si="106"/>
        <v>126.80921771830862</v>
      </c>
      <c r="L1704" s="10">
        <f t="shared" si="107"/>
        <v>110.46545954583461</v>
      </c>
    </row>
    <row r="1705" spans="1:12" x14ac:dyDescent="0.3">
      <c r="A1705" s="5"/>
      <c r="B1705" s="6" t="s">
        <v>51</v>
      </c>
      <c r="C1705" s="5"/>
      <c r="D1705" s="6" t="s">
        <v>52</v>
      </c>
      <c r="E1705" s="7">
        <f>+E1706+E1707+E1708</f>
        <v>1205.3699999999999</v>
      </c>
      <c r="F1705" s="7">
        <f>+F1706+F1707+F1708</f>
        <v>2020.74</v>
      </c>
      <c r="G1705" s="7">
        <f>+G1706+G1707+G1708</f>
        <v>1850</v>
      </c>
      <c r="H1705" s="7">
        <f>+H1706+H1707+H1708</f>
        <v>5350</v>
      </c>
      <c r="I1705" s="7">
        <f t="shared" si="104"/>
        <v>153.47984436314161</v>
      </c>
      <c r="J1705" s="7">
        <f t="shared" si="105"/>
        <v>91.550620069875393</v>
      </c>
      <c r="K1705" s="7">
        <f t="shared" si="106"/>
        <v>443.84711748259872</v>
      </c>
      <c r="L1705" s="7">
        <f t="shared" si="107"/>
        <v>264.75449587774779</v>
      </c>
    </row>
    <row r="1706" spans="1:12" x14ac:dyDescent="0.3">
      <c r="A1706" s="8"/>
      <c r="B1706" s="8"/>
      <c r="C1706" s="9" t="s">
        <v>949</v>
      </c>
      <c r="D1706" s="9" t="s">
        <v>891</v>
      </c>
      <c r="E1706" s="10">
        <v>144.51</v>
      </c>
      <c r="F1706" s="10">
        <v>153.01</v>
      </c>
      <c r="G1706" s="10">
        <v>200</v>
      </c>
      <c r="H1706" s="10">
        <v>200</v>
      </c>
      <c r="I1706" s="10">
        <f t="shared" si="104"/>
        <v>138.39872673171408</v>
      </c>
      <c r="J1706" s="10">
        <f t="shared" si="105"/>
        <v>130.71041108424285</v>
      </c>
      <c r="K1706" s="10">
        <f t="shared" si="106"/>
        <v>138.39872673171408</v>
      </c>
      <c r="L1706" s="10">
        <f t="shared" si="107"/>
        <v>130.71041108424285</v>
      </c>
    </row>
    <row r="1707" spans="1:12" x14ac:dyDescent="0.3">
      <c r="A1707" s="8"/>
      <c r="B1707" s="8"/>
      <c r="C1707" s="9" t="s">
        <v>950</v>
      </c>
      <c r="D1707" s="9" t="s">
        <v>893</v>
      </c>
      <c r="E1707" s="10">
        <v>148.16</v>
      </c>
      <c r="F1707" s="10">
        <v>882.21</v>
      </c>
      <c r="G1707" s="10">
        <v>450</v>
      </c>
      <c r="H1707" s="10">
        <v>750</v>
      </c>
      <c r="I1707" s="10">
        <f t="shared" si="104"/>
        <v>303.72570194384451</v>
      </c>
      <c r="J1707" s="10">
        <f t="shared" si="105"/>
        <v>51.008263338660868</v>
      </c>
      <c r="K1707" s="10">
        <f t="shared" si="106"/>
        <v>506.20950323974085</v>
      </c>
      <c r="L1707" s="10">
        <f t="shared" si="107"/>
        <v>85.013772231101441</v>
      </c>
    </row>
    <row r="1708" spans="1:12" x14ac:dyDescent="0.3">
      <c r="A1708" s="8"/>
      <c r="B1708" s="8"/>
      <c r="C1708" s="9" t="s">
        <v>951</v>
      </c>
      <c r="D1708" s="9" t="s">
        <v>895</v>
      </c>
      <c r="E1708" s="10">
        <v>912.7</v>
      </c>
      <c r="F1708" s="10">
        <v>985.52</v>
      </c>
      <c r="G1708" s="10">
        <v>1200</v>
      </c>
      <c r="H1708" s="10">
        <v>4400</v>
      </c>
      <c r="I1708" s="10">
        <f t="shared" si="104"/>
        <v>131.47803221211788</v>
      </c>
      <c r="J1708" s="10">
        <f t="shared" si="105"/>
        <v>121.7631301241984</v>
      </c>
      <c r="K1708" s="10">
        <f t="shared" si="106"/>
        <v>482.08611811109893</v>
      </c>
      <c r="L1708" s="10">
        <f t="shared" si="107"/>
        <v>446.46481045539412</v>
      </c>
    </row>
    <row r="1709" spans="1:12" x14ac:dyDescent="0.3">
      <c r="A1709" s="5"/>
      <c r="B1709" s="6" t="s">
        <v>53</v>
      </c>
      <c r="C1709" s="5"/>
      <c r="D1709" s="6" t="s">
        <v>54</v>
      </c>
      <c r="E1709" s="7">
        <f>+E1710+E1711</f>
        <v>326.29000000000002</v>
      </c>
      <c r="F1709" s="7">
        <f>+F1710+F1711</f>
        <v>189.55</v>
      </c>
      <c r="G1709" s="7">
        <f>+G1710+G1711</f>
        <v>300</v>
      </c>
      <c r="H1709" s="7">
        <f>+H1710+H1711</f>
        <v>300</v>
      </c>
      <c r="I1709" s="7">
        <f t="shared" si="104"/>
        <v>91.942750314137726</v>
      </c>
      <c r="J1709" s="7">
        <f t="shared" si="105"/>
        <v>158.26958586125033</v>
      </c>
      <c r="K1709" s="7">
        <f t="shared" si="106"/>
        <v>91.942750314137726</v>
      </c>
      <c r="L1709" s="7">
        <f t="shared" si="107"/>
        <v>158.26958586125033</v>
      </c>
    </row>
    <row r="1710" spans="1:12" x14ac:dyDescent="0.3">
      <c r="A1710" s="8"/>
      <c r="B1710" s="8"/>
      <c r="C1710" s="9" t="s">
        <v>949</v>
      </c>
      <c r="D1710" s="9" t="s">
        <v>891</v>
      </c>
      <c r="E1710" s="10">
        <v>48.11</v>
      </c>
      <c r="F1710" s="10">
        <v>50.45</v>
      </c>
      <c r="G1710" s="10">
        <v>100</v>
      </c>
      <c r="H1710" s="10">
        <v>100</v>
      </c>
      <c r="I1710" s="10">
        <f t="shared" si="104"/>
        <v>207.85699438786116</v>
      </c>
      <c r="J1710" s="10">
        <f t="shared" si="105"/>
        <v>198.21605550049551</v>
      </c>
      <c r="K1710" s="10">
        <f t="shared" si="106"/>
        <v>207.85699438786116</v>
      </c>
      <c r="L1710" s="10">
        <f t="shared" si="107"/>
        <v>198.21605550049551</v>
      </c>
    </row>
    <row r="1711" spans="1:12" x14ac:dyDescent="0.3">
      <c r="A1711" s="8"/>
      <c r="B1711" s="8"/>
      <c r="C1711" s="9" t="s">
        <v>950</v>
      </c>
      <c r="D1711" s="9" t="s">
        <v>893</v>
      </c>
      <c r="E1711" s="10">
        <v>278.18</v>
      </c>
      <c r="F1711" s="10">
        <v>139.1</v>
      </c>
      <c r="G1711" s="10">
        <v>200</v>
      </c>
      <c r="H1711" s="10">
        <v>200</v>
      </c>
      <c r="I1711" s="10">
        <f t="shared" si="104"/>
        <v>71.8958947444101</v>
      </c>
      <c r="J1711" s="10">
        <f t="shared" si="105"/>
        <v>143.78145219266716</v>
      </c>
      <c r="K1711" s="10">
        <f t="shared" si="106"/>
        <v>71.8958947444101</v>
      </c>
      <c r="L1711" s="10">
        <f t="shared" si="107"/>
        <v>143.78145219266716</v>
      </c>
    </row>
    <row r="1712" spans="1:12" x14ac:dyDescent="0.3">
      <c r="A1712" s="5"/>
      <c r="B1712" s="6" t="s">
        <v>55</v>
      </c>
      <c r="C1712" s="5"/>
      <c r="D1712" s="6" t="s">
        <v>56</v>
      </c>
      <c r="E1712" s="7">
        <f>+E1713+E1714</f>
        <v>1296.23</v>
      </c>
      <c r="F1712" s="7">
        <f>+F1713+F1714</f>
        <v>1450.81</v>
      </c>
      <c r="G1712" s="7">
        <f>+G1713+G1714</f>
        <v>1900</v>
      </c>
      <c r="H1712" s="7">
        <f>+H1713+H1714</f>
        <v>1800</v>
      </c>
      <c r="I1712" s="7">
        <f t="shared" si="104"/>
        <v>146.57892503645186</v>
      </c>
      <c r="J1712" s="7">
        <f t="shared" si="105"/>
        <v>130.96132505290149</v>
      </c>
      <c r="K1712" s="7">
        <f t="shared" si="106"/>
        <v>138.86424477137544</v>
      </c>
      <c r="L1712" s="7">
        <f t="shared" si="107"/>
        <v>124.06862373432772</v>
      </c>
    </row>
    <row r="1713" spans="1:12" x14ac:dyDescent="0.3">
      <c r="A1713" s="8"/>
      <c r="B1713" s="8"/>
      <c r="C1713" s="9" t="s">
        <v>949</v>
      </c>
      <c r="D1713" s="9" t="s">
        <v>891</v>
      </c>
      <c r="E1713" s="10">
        <v>1257.43</v>
      </c>
      <c r="F1713" s="10">
        <v>1118.07</v>
      </c>
      <c r="G1713" s="10">
        <v>1300</v>
      </c>
      <c r="H1713" s="10">
        <v>1300</v>
      </c>
      <c r="I1713" s="10">
        <f t="shared" si="104"/>
        <v>103.38547672633864</v>
      </c>
      <c r="J1713" s="10">
        <f t="shared" si="105"/>
        <v>116.27178978060408</v>
      </c>
      <c r="K1713" s="10">
        <f t="shared" si="106"/>
        <v>103.38547672633864</v>
      </c>
      <c r="L1713" s="10">
        <f t="shared" si="107"/>
        <v>116.27178978060408</v>
      </c>
    </row>
    <row r="1714" spans="1:12" x14ac:dyDescent="0.3">
      <c r="A1714" s="8"/>
      <c r="B1714" s="8"/>
      <c r="C1714" s="9" t="s">
        <v>950</v>
      </c>
      <c r="D1714" s="9" t="s">
        <v>893</v>
      </c>
      <c r="E1714" s="10">
        <v>38.799999999999997</v>
      </c>
      <c r="F1714" s="10">
        <v>332.74</v>
      </c>
      <c r="G1714" s="10">
        <v>600</v>
      </c>
      <c r="H1714" s="10">
        <v>500</v>
      </c>
      <c r="I1714" s="10">
        <f t="shared" si="104"/>
        <v>1546.3917525773197</v>
      </c>
      <c r="J1714" s="10">
        <f t="shared" si="105"/>
        <v>180.32097132896556</v>
      </c>
      <c r="K1714" s="10">
        <f t="shared" si="106"/>
        <v>1288.659793814433</v>
      </c>
      <c r="L1714" s="10">
        <f t="shared" si="107"/>
        <v>150.26747610747128</v>
      </c>
    </row>
    <row r="1715" spans="1:12" x14ac:dyDescent="0.3">
      <c r="A1715" s="5"/>
      <c r="B1715" s="6" t="s">
        <v>61</v>
      </c>
      <c r="C1715" s="5"/>
      <c r="D1715" s="6" t="s">
        <v>62</v>
      </c>
      <c r="E1715" s="7">
        <f>+E1716</f>
        <v>0</v>
      </c>
      <c r="F1715" s="7">
        <f>+F1716</f>
        <v>100</v>
      </c>
      <c r="G1715" s="7">
        <f>+G1716</f>
        <v>300</v>
      </c>
      <c r="H1715" s="7">
        <f>+H1716</f>
        <v>100</v>
      </c>
      <c r="I1715" s="7" t="str">
        <f t="shared" si="104"/>
        <v>-</v>
      </c>
      <c r="J1715" s="7">
        <f t="shared" si="105"/>
        <v>300</v>
      </c>
      <c r="K1715" s="7" t="str">
        <f t="shared" si="106"/>
        <v>-</v>
      </c>
      <c r="L1715" s="7">
        <f t="shared" si="107"/>
        <v>100</v>
      </c>
    </row>
    <row r="1716" spans="1:12" x14ac:dyDescent="0.3">
      <c r="A1716" s="8"/>
      <c r="B1716" s="8"/>
      <c r="C1716" s="9" t="s">
        <v>950</v>
      </c>
      <c r="D1716" s="9" t="s">
        <v>893</v>
      </c>
      <c r="E1716" s="10">
        <v>0</v>
      </c>
      <c r="F1716" s="10">
        <v>100</v>
      </c>
      <c r="G1716" s="10">
        <v>300</v>
      </c>
      <c r="H1716" s="10">
        <v>100</v>
      </c>
      <c r="I1716" s="10" t="str">
        <f t="shared" si="104"/>
        <v>-</v>
      </c>
      <c r="J1716" s="10">
        <f t="shared" si="105"/>
        <v>300</v>
      </c>
      <c r="K1716" s="10" t="str">
        <f t="shared" si="106"/>
        <v>-</v>
      </c>
      <c r="L1716" s="10">
        <f t="shared" si="107"/>
        <v>100</v>
      </c>
    </row>
    <row r="1717" spans="1:12" x14ac:dyDescent="0.3">
      <c r="A1717" s="5"/>
      <c r="B1717" s="6" t="s">
        <v>89</v>
      </c>
      <c r="C1717" s="5"/>
      <c r="D1717" s="6" t="s">
        <v>90</v>
      </c>
      <c r="E1717" s="7">
        <f>+E1718</f>
        <v>803.13</v>
      </c>
      <c r="F1717" s="7">
        <f>+F1718</f>
        <v>1281.0999999999999</v>
      </c>
      <c r="G1717" s="7">
        <f>+G1718</f>
        <v>13800</v>
      </c>
      <c r="H1717" s="7">
        <f>+H1718</f>
        <v>13300</v>
      </c>
      <c r="I1717" s="7">
        <f t="shared" si="104"/>
        <v>1718.2772402973367</v>
      </c>
      <c r="J1717" s="7">
        <f t="shared" si="105"/>
        <v>1077.1992818671456</v>
      </c>
      <c r="K1717" s="7">
        <f t="shared" si="106"/>
        <v>1656.020818547433</v>
      </c>
      <c r="L1717" s="7">
        <f t="shared" si="107"/>
        <v>1038.1703223792056</v>
      </c>
    </row>
    <row r="1718" spans="1:12" x14ac:dyDescent="0.3">
      <c r="A1718" s="8"/>
      <c r="B1718" s="8"/>
      <c r="C1718" s="9" t="s">
        <v>951</v>
      </c>
      <c r="D1718" s="9" t="s">
        <v>895</v>
      </c>
      <c r="E1718" s="10">
        <v>803.13</v>
      </c>
      <c r="F1718" s="10">
        <v>1281.0999999999999</v>
      </c>
      <c r="G1718" s="10">
        <v>13800</v>
      </c>
      <c r="H1718" s="10">
        <v>13300</v>
      </c>
      <c r="I1718" s="10">
        <f t="shared" si="104"/>
        <v>1718.2772402973367</v>
      </c>
      <c r="J1718" s="10">
        <f t="shared" si="105"/>
        <v>1077.1992818671456</v>
      </c>
      <c r="K1718" s="10">
        <f t="shared" si="106"/>
        <v>1656.020818547433</v>
      </c>
      <c r="L1718" s="10">
        <f t="shared" si="107"/>
        <v>1038.1703223792056</v>
      </c>
    </row>
    <row r="1719" spans="1:12" x14ac:dyDescent="0.3">
      <c r="A1719" s="5"/>
      <c r="B1719" s="6" t="s">
        <v>252</v>
      </c>
      <c r="C1719" s="5"/>
      <c r="D1719" s="6" t="s">
        <v>253</v>
      </c>
      <c r="E1719" s="7">
        <f>+E1720</f>
        <v>0</v>
      </c>
      <c r="F1719" s="7">
        <f>+F1720</f>
        <v>0</v>
      </c>
      <c r="G1719" s="7">
        <f>+G1720</f>
        <v>2000</v>
      </c>
      <c r="H1719" s="7">
        <f>+H1720</f>
        <v>300</v>
      </c>
      <c r="I1719" s="7" t="str">
        <f t="shared" si="104"/>
        <v>-</v>
      </c>
      <c r="J1719" s="7" t="str">
        <f t="shared" si="105"/>
        <v>-</v>
      </c>
      <c r="K1719" s="7" t="str">
        <f t="shared" si="106"/>
        <v>-</v>
      </c>
      <c r="L1719" s="7" t="str">
        <f t="shared" si="107"/>
        <v>-</v>
      </c>
    </row>
    <row r="1720" spans="1:12" x14ac:dyDescent="0.3">
      <c r="A1720" s="8"/>
      <c r="B1720" s="8"/>
      <c r="C1720" s="9" t="s">
        <v>951</v>
      </c>
      <c r="D1720" s="9" t="s">
        <v>895</v>
      </c>
      <c r="E1720" s="10">
        <v>0</v>
      </c>
      <c r="F1720" s="10">
        <v>0</v>
      </c>
      <c r="G1720" s="10">
        <v>2000</v>
      </c>
      <c r="H1720" s="10">
        <v>300</v>
      </c>
      <c r="I1720" s="10" t="str">
        <f t="shared" si="104"/>
        <v>-</v>
      </c>
      <c r="J1720" s="10" t="str">
        <f t="shared" si="105"/>
        <v>-</v>
      </c>
      <c r="K1720" s="10" t="str">
        <f t="shared" si="106"/>
        <v>-</v>
      </c>
      <c r="L1720" s="10" t="str">
        <f t="shared" si="107"/>
        <v>-</v>
      </c>
    </row>
    <row r="1721" spans="1:12" x14ac:dyDescent="0.3">
      <c r="A1721" s="5"/>
      <c r="B1721" s="6" t="s">
        <v>471</v>
      </c>
      <c r="C1721" s="5"/>
      <c r="D1721" s="6" t="s">
        <v>472</v>
      </c>
      <c r="E1721" s="7">
        <f>+E1722</f>
        <v>0</v>
      </c>
      <c r="F1721" s="7">
        <f>+F1722</f>
        <v>0</v>
      </c>
      <c r="G1721" s="7">
        <f>+G1722</f>
        <v>3000</v>
      </c>
      <c r="H1721" s="7">
        <f>+H1722</f>
        <v>0</v>
      </c>
      <c r="I1721" s="7" t="str">
        <f t="shared" si="104"/>
        <v>-</v>
      </c>
      <c r="J1721" s="7" t="str">
        <f t="shared" si="105"/>
        <v>-</v>
      </c>
      <c r="K1721" s="7" t="str">
        <f t="shared" si="106"/>
        <v>-</v>
      </c>
      <c r="L1721" s="7" t="str">
        <f t="shared" si="107"/>
        <v>-</v>
      </c>
    </row>
    <row r="1722" spans="1:12" x14ac:dyDescent="0.3">
      <c r="A1722" s="8"/>
      <c r="B1722" s="8"/>
      <c r="C1722" s="9" t="s">
        <v>951</v>
      </c>
      <c r="D1722" s="9" t="s">
        <v>895</v>
      </c>
      <c r="E1722" s="10">
        <v>0</v>
      </c>
      <c r="F1722" s="10">
        <v>0</v>
      </c>
      <c r="G1722" s="10">
        <v>3000</v>
      </c>
      <c r="H1722" s="10">
        <v>0</v>
      </c>
      <c r="I1722" s="10" t="str">
        <f t="shared" si="104"/>
        <v>-</v>
      </c>
      <c r="J1722" s="10" t="str">
        <f t="shared" si="105"/>
        <v>-</v>
      </c>
      <c r="K1722" s="10" t="str">
        <f t="shared" si="106"/>
        <v>-</v>
      </c>
      <c r="L1722" s="10" t="str">
        <f t="shared" si="107"/>
        <v>-</v>
      </c>
    </row>
    <row r="1723" spans="1:12" x14ac:dyDescent="0.3">
      <c r="A1723" s="2" t="s">
        <v>952</v>
      </c>
      <c r="B1723" s="3"/>
      <c r="C1723" s="3"/>
      <c r="D1723" s="2" t="s">
        <v>953</v>
      </c>
      <c r="E1723" s="4">
        <f>+E1724+E1729+E1732+E1736+E1738+E1744+E1747+E1750+E1752+E1754</f>
        <v>98033.74</v>
      </c>
      <c r="F1723" s="4">
        <f>+F1724+F1729+F1732+F1736+F1738+F1744+F1747+F1750+F1752+F1754</f>
        <v>120422.25999999998</v>
      </c>
      <c r="G1723" s="4">
        <f>+G1724+G1729+G1732+G1736+G1738+G1744+G1747+G1750+G1752+G1754</f>
        <v>143000</v>
      </c>
      <c r="H1723" s="4">
        <f>+H1724+H1729+H1732+H1736+H1738+H1744+H1747+H1750+H1752+H1754</f>
        <v>143000</v>
      </c>
      <c r="I1723" s="4">
        <f t="shared" si="104"/>
        <v>145.8681470277478</v>
      </c>
      <c r="J1723" s="4">
        <f t="shared" si="105"/>
        <v>118.74880939786382</v>
      </c>
      <c r="K1723" s="4">
        <f t="shared" si="106"/>
        <v>145.8681470277478</v>
      </c>
      <c r="L1723" s="4">
        <f t="shared" si="107"/>
        <v>118.74880939786382</v>
      </c>
    </row>
    <row r="1724" spans="1:12" x14ac:dyDescent="0.3">
      <c r="A1724" s="5"/>
      <c r="B1724" s="6" t="s">
        <v>10</v>
      </c>
      <c r="C1724" s="5"/>
      <c r="D1724" s="6" t="s">
        <v>11</v>
      </c>
      <c r="E1724" s="7">
        <f>+E1725+E1726+E1727+E1728</f>
        <v>8199.66</v>
      </c>
      <c r="F1724" s="7">
        <f>+F1725+F1726+F1727+F1728</f>
        <v>9267.36</v>
      </c>
      <c r="G1724" s="7">
        <f>+G1725+G1726+G1727+G1728</f>
        <v>14050</v>
      </c>
      <c r="H1724" s="7">
        <f>+H1725+H1726+H1727+H1728</f>
        <v>14380</v>
      </c>
      <c r="I1724" s="7">
        <f t="shared" si="104"/>
        <v>171.34856811136072</v>
      </c>
      <c r="J1724" s="7">
        <f t="shared" si="105"/>
        <v>151.60736175135096</v>
      </c>
      <c r="K1724" s="7">
        <f t="shared" si="106"/>
        <v>175.37312522714356</v>
      </c>
      <c r="L1724" s="7">
        <f t="shared" si="107"/>
        <v>155.16824640458555</v>
      </c>
    </row>
    <row r="1725" spans="1:12" x14ac:dyDescent="0.3">
      <c r="A1725" s="8"/>
      <c r="B1725" s="8"/>
      <c r="C1725" s="9" t="s">
        <v>954</v>
      </c>
      <c r="D1725" s="9" t="s">
        <v>891</v>
      </c>
      <c r="E1725" s="10">
        <v>1030.01</v>
      </c>
      <c r="F1725" s="10">
        <v>1576.79</v>
      </c>
      <c r="G1725" s="10">
        <v>2100</v>
      </c>
      <c r="H1725" s="10">
        <v>2400</v>
      </c>
      <c r="I1725" s="10">
        <f t="shared" si="104"/>
        <v>203.88151571343965</v>
      </c>
      <c r="J1725" s="10">
        <f t="shared" si="105"/>
        <v>133.18197096633034</v>
      </c>
      <c r="K1725" s="10">
        <f t="shared" si="106"/>
        <v>233.00744652964536</v>
      </c>
      <c r="L1725" s="10">
        <f t="shared" si="107"/>
        <v>152.20796681866324</v>
      </c>
    </row>
    <row r="1726" spans="1:12" x14ac:dyDescent="0.3">
      <c r="A1726" s="8"/>
      <c r="B1726" s="8"/>
      <c r="C1726" s="9" t="s">
        <v>955</v>
      </c>
      <c r="D1726" s="9" t="s">
        <v>893</v>
      </c>
      <c r="E1726" s="10">
        <v>7060.28</v>
      </c>
      <c r="F1726" s="10">
        <v>7597.06</v>
      </c>
      <c r="G1726" s="10">
        <v>11700</v>
      </c>
      <c r="H1726" s="10">
        <v>11700</v>
      </c>
      <c r="I1726" s="10">
        <f t="shared" si="104"/>
        <v>165.71580730509271</v>
      </c>
      <c r="J1726" s="10">
        <f t="shared" si="105"/>
        <v>154.00694479180103</v>
      </c>
      <c r="K1726" s="10">
        <f t="shared" si="106"/>
        <v>165.71580730509271</v>
      </c>
      <c r="L1726" s="10">
        <f t="shared" si="107"/>
        <v>154.00694479180103</v>
      </c>
    </row>
    <row r="1727" spans="1:12" x14ac:dyDescent="0.3">
      <c r="A1727" s="8"/>
      <c r="B1727" s="8"/>
      <c r="C1727" s="9" t="s">
        <v>956</v>
      </c>
      <c r="D1727" s="9" t="s">
        <v>957</v>
      </c>
      <c r="E1727" s="10">
        <v>9.3699999999999992</v>
      </c>
      <c r="F1727" s="10">
        <v>7.32</v>
      </c>
      <c r="G1727" s="10">
        <v>50</v>
      </c>
      <c r="H1727" s="10">
        <v>80</v>
      </c>
      <c r="I1727" s="10">
        <f t="shared" si="104"/>
        <v>533.61792956243335</v>
      </c>
      <c r="J1727" s="10">
        <f t="shared" si="105"/>
        <v>683.06010928961746</v>
      </c>
      <c r="K1727" s="10">
        <f t="shared" si="106"/>
        <v>853.78868729989335</v>
      </c>
      <c r="L1727" s="10">
        <f t="shared" si="107"/>
        <v>1092.8961748633878</v>
      </c>
    </row>
    <row r="1728" spans="1:12" x14ac:dyDescent="0.3">
      <c r="A1728" s="8"/>
      <c r="B1728" s="8"/>
      <c r="C1728" s="9" t="s">
        <v>958</v>
      </c>
      <c r="D1728" s="9" t="s">
        <v>895</v>
      </c>
      <c r="E1728" s="10">
        <v>100</v>
      </c>
      <c r="F1728" s="10">
        <v>86.19</v>
      </c>
      <c r="G1728" s="10">
        <v>200</v>
      </c>
      <c r="H1728" s="10">
        <v>200</v>
      </c>
      <c r="I1728" s="10">
        <f t="shared" si="104"/>
        <v>200</v>
      </c>
      <c r="J1728" s="10">
        <f t="shared" si="105"/>
        <v>232.04548091425917</v>
      </c>
      <c r="K1728" s="10">
        <f t="shared" si="106"/>
        <v>200</v>
      </c>
      <c r="L1728" s="10">
        <f t="shared" si="107"/>
        <v>232.04548091425917</v>
      </c>
    </row>
    <row r="1729" spans="1:12" x14ac:dyDescent="0.3">
      <c r="A1729" s="5"/>
      <c r="B1729" s="6" t="s">
        <v>41</v>
      </c>
      <c r="C1729" s="5"/>
      <c r="D1729" s="6" t="s">
        <v>42</v>
      </c>
      <c r="E1729" s="7">
        <f>+E1730+E1731</f>
        <v>2699.86</v>
      </c>
      <c r="F1729" s="7">
        <f>+F1730+F1731</f>
        <v>5961.38</v>
      </c>
      <c r="G1729" s="7">
        <f>+G1730+G1731</f>
        <v>2450</v>
      </c>
      <c r="H1729" s="7">
        <f>+H1730+H1731</f>
        <v>2450</v>
      </c>
      <c r="I1729" s="7">
        <f t="shared" si="104"/>
        <v>90.745446060166074</v>
      </c>
      <c r="J1729" s="7">
        <f t="shared" si="105"/>
        <v>41.097866601357403</v>
      </c>
      <c r="K1729" s="7">
        <f t="shared" si="106"/>
        <v>90.745446060166074</v>
      </c>
      <c r="L1729" s="7">
        <f t="shared" si="107"/>
        <v>41.097866601357403</v>
      </c>
    </row>
    <row r="1730" spans="1:12" x14ac:dyDescent="0.3">
      <c r="A1730" s="8"/>
      <c r="B1730" s="8"/>
      <c r="C1730" s="9" t="s">
        <v>954</v>
      </c>
      <c r="D1730" s="9" t="s">
        <v>891</v>
      </c>
      <c r="E1730" s="10">
        <v>0</v>
      </c>
      <c r="F1730" s="10">
        <v>35.380000000000003</v>
      </c>
      <c r="G1730" s="10">
        <v>50</v>
      </c>
      <c r="H1730" s="10">
        <v>50</v>
      </c>
      <c r="I1730" s="10" t="str">
        <f t="shared" si="104"/>
        <v>-</v>
      </c>
      <c r="J1730" s="10">
        <f t="shared" si="105"/>
        <v>141.32278123233465</v>
      </c>
      <c r="K1730" s="10" t="str">
        <f t="shared" si="106"/>
        <v>-</v>
      </c>
      <c r="L1730" s="10">
        <f t="shared" si="107"/>
        <v>141.32278123233465</v>
      </c>
    </row>
    <row r="1731" spans="1:12" x14ac:dyDescent="0.3">
      <c r="A1731" s="8"/>
      <c r="B1731" s="8"/>
      <c r="C1731" s="9" t="s">
        <v>955</v>
      </c>
      <c r="D1731" s="9" t="s">
        <v>893</v>
      </c>
      <c r="E1731" s="10">
        <v>2699.86</v>
      </c>
      <c r="F1731" s="10">
        <v>5926</v>
      </c>
      <c r="G1731" s="10">
        <v>2400</v>
      </c>
      <c r="H1731" s="10">
        <v>2400</v>
      </c>
      <c r="I1731" s="10">
        <f t="shared" ref="I1731:I1794" si="108">IF(E1731&lt;&gt;0,G1731/E1731*100,"-")</f>
        <v>88.893498181387173</v>
      </c>
      <c r="J1731" s="10">
        <f t="shared" ref="J1731:J1794" si="109">IF(F1731&lt;&gt;0,G1731/F1731*100,"-")</f>
        <v>40.49949375632805</v>
      </c>
      <c r="K1731" s="10">
        <f t="shared" ref="K1731:K1794" si="110">IF(E1731&lt;&gt;0,H1731/E1731*100,"-")</f>
        <v>88.893498181387173</v>
      </c>
      <c r="L1731" s="10">
        <f t="shared" ref="L1731:L1794" si="111">IF(F1731&lt;&gt;0,H1731/F1731*100,"-")</f>
        <v>40.49949375632805</v>
      </c>
    </row>
    <row r="1732" spans="1:12" x14ac:dyDescent="0.3">
      <c r="A1732" s="5"/>
      <c r="B1732" s="6" t="s">
        <v>45</v>
      </c>
      <c r="C1732" s="5"/>
      <c r="D1732" s="6" t="s">
        <v>46</v>
      </c>
      <c r="E1732" s="7">
        <f>+E1733+E1734+E1735</f>
        <v>12668.599999999999</v>
      </c>
      <c r="F1732" s="7">
        <f>+F1733+F1734+F1735</f>
        <v>11559.38</v>
      </c>
      <c r="G1732" s="7">
        <f>+G1733+G1734+G1735</f>
        <v>14650</v>
      </c>
      <c r="H1732" s="7">
        <f>+H1733+H1734+H1735</f>
        <v>14750</v>
      </c>
      <c r="I1732" s="7">
        <f t="shared" si="108"/>
        <v>115.64024438375198</v>
      </c>
      <c r="J1732" s="7">
        <f t="shared" si="109"/>
        <v>126.7369011140736</v>
      </c>
      <c r="K1732" s="7">
        <f t="shared" si="110"/>
        <v>116.42959758773664</v>
      </c>
      <c r="L1732" s="7">
        <f t="shared" si="111"/>
        <v>127.60199941519357</v>
      </c>
    </row>
    <row r="1733" spans="1:12" x14ac:dyDescent="0.3">
      <c r="A1733" s="8"/>
      <c r="B1733" s="8"/>
      <c r="C1733" s="9" t="s">
        <v>954</v>
      </c>
      <c r="D1733" s="9" t="s">
        <v>891</v>
      </c>
      <c r="E1733" s="10">
        <v>3477.96</v>
      </c>
      <c r="F1733" s="10">
        <v>3148.11</v>
      </c>
      <c r="G1733" s="10">
        <v>4130</v>
      </c>
      <c r="H1733" s="10">
        <v>4180</v>
      </c>
      <c r="I1733" s="10">
        <f t="shared" si="108"/>
        <v>118.7477716822505</v>
      </c>
      <c r="J1733" s="10">
        <f t="shared" si="109"/>
        <v>131.18982500611477</v>
      </c>
      <c r="K1733" s="10">
        <f t="shared" si="110"/>
        <v>120.18539603675717</v>
      </c>
      <c r="L1733" s="10">
        <f t="shared" si="111"/>
        <v>132.77807954614039</v>
      </c>
    </row>
    <row r="1734" spans="1:12" x14ac:dyDescent="0.3">
      <c r="A1734" s="8"/>
      <c r="B1734" s="8"/>
      <c r="C1734" s="9" t="s">
        <v>955</v>
      </c>
      <c r="D1734" s="9" t="s">
        <v>893</v>
      </c>
      <c r="E1734" s="10">
        <v>6533.73</v>
      </c>
      <c r="F1734" s="10">
        <v>5709.78</v>
      </c>
      <c r="G1734" s="10">
        <v>7650</v>
      </c>
      <c r="H1734" s="10">
        <v>7650</v>
      </c>
      <c r="I1734" s="10">
        <f t="shared" si="108"/>
        <v>117.08472801906416</v>
      </c>
      <c r="J1734" s="10">
        <f t="shared" si="109"/>
        <v>133.98064373758709</v>
      </c>
      <c r="K1734" s="10">
        <f t="shared" si="110"/>
        <v>117.08472801906416</v>
      </c>
      <c r="L1734" s="10">
        <f t="shared" si="111"/>
        <v>133.98064373758709</v>
      </c>
    </row>
    <row r="1735" spans="1:12" x14ac:dyDescent="0.3">
      <c r="A1735" s="8"/>
      <c r="B1735" s="8"/>
      <c r="C1735" s="9" t="s">
        <v>956</v>
      </c>
      <c r="D1735" s="9" t="s">
        <v>957</v>
      </c>
      <c r="E1735" s="10">
        <v>2656.91</v>
      </c>
      <c r="F1735" s="10">
        <v>2701.49</v>
      </c>
      <c r="G1735" s="10">
        <v>2870</v>
      </c>
      <c r="H1735" s="10">
        <v>2920</v>
      </c>
      <c r="I1735" s="10">
        <f t="shared" si="108"/>
        <v>108.02021897617911</v>
      </c>
      <c r="J1735" s="10">
        <f t="shared" si="109"/>
        <v>106.23766884200943</v>
      </c>
      <c r="K1735" s="10">
        <f t="shared" si="110"/>
        <v>109.90210432419616</v>
      </c>
      <c r="L1735" s="10">
        <f t="shared" si="111"/>
        <v>108.08849930964024</v>
      </c>
    </row>
    <row r="1736" spans="1:12" x14ac:dyDescent="0.3">
      <c r="A1736" s="5"/>
      <c r="B1736" s="6" t="s">
        <v>118</v>
      </c>
      <c r="C1736" s="5"/>
      <c r="D1736" s="6" t="s">
        <v>119</v>
      </c>
      <c r="E1736" s="7">
        <f>+E1737</f>
        <v>588</v>
      </c>
      <c r="F1736" s="7">
        <f>+F1737</f>
        <v>0</v>
      </c>
      <c r="G1736" s="7">
        <f>+G1737</f>
        <v>0</v>
      </c>
      <c r="H1736" s="7">
        <f>+H1737</f>
        <v>0</v>
      </c>
      <c r="I1736" s="7">
        <f t="shared" si="108"/>
        <v>0</v>
      </c>
      <c r="J1736" s="7" t="str">
        <f t="shared" si="109"/>
        <v>-</v>
      </c>
      <c r="K1736" s="7">
        <f t="shared" si="110"/>
        <v>0</v>
      </c>
      <c r="L1736" s="7" t="str">
        <f t="shared" si="111"/>
        <v>-</v>
      </c>
    </row>
    <row r="1737" spans="1:12" x14ac:dyDescent="0.3">
      <c r="A1737" s="8"/>
      <c r="B1737" s="8"/>
      <c r="C1737" s="9" t="s">
        <v>955</v>
      </c>
      <c r="D1737" s="9" t="s">
        <v>893</v>
      </c>
      <c r="E1737" s="10">
        <v>588</v>
      </c>
      <c r="F1737" s="10">
        <v>0</v>
      </c>
      <c r="G1737" s="10">
        <v>0</v>
      </c>
      <c r="H1737" s="10">
        <v>0</v>
      </c>
      <c r="I1737" s="10">
        <f t="shared" si="108"/>
        <v>0</v>
      </c>
      <c r="J1737" s="10" t="str">
        <f t="shared" si="109"/>
        <v>-</v>
      </c>
      <c r="K1737" s="10">
        <f t="shared" si="110"/>
        <v>0</v>
      </c>
      <c r="L1737" s="10" t="str">
        <f t="shared" si="111"/>
        <v>-</v>
      </c>
    </row>
    <row r="1738" spans="1:12" x14ac:dyDescent="0.3">
      <c r="A1738" s="5"/>
      <c r="B1738" s="6" t="s">
        <v>51</v>
      </c>
      <c r="C1738" s="5"/>
      <c r="D1738" s="6" t="s">
        <v>52</v>
      </c>
      <c r="E1738" s="7">
        <f>+E1739+E1740+E1741+E1742+E1743</f>
        <v>66385.95</v>
      </c>
      <c r="F1738" s="7">
        <f>+F1739+F1740+F1741+F1742+F1743</f>
        <v>89878.609999999986</v>
      </c>
      <c r="G1738" s="7">
        <f>+G1739+G1740+G1741+G1742+G1743</f>
        <v>103850</v>
      </c>
      <c r="H1738" s="7">
        <f>+H1739+H1740+H1741+H1742+H1743</f>
        <v>107850</v>
      </c>
      <c r="I1738" s="7">
        <f t="shared" si="108"/>
        <v>156.433703215816</v>
      </c>
      <c r="J1738" s="7">
        <f t="shared" si="109"/>
        <v>115.54473305717569</v>
      </c>
      <c r="K1738" s="7">
        <f t="shared" si="110"/>
        <v>162.45907454815364</v>
      </c>
      <c r="L1738" s="7">
        <f t="shared" si="111"/>
        <v>119.99518016578139</v>
      </c>
    </row>
    <row r="1739" spans="1:12" x14ac:dyDescent="0.3">
      <c r="A1739" s="8"/>
      <c r="B1739" s="8"/>
      <c r="C1739" s="9" t="s">
        <v>954</v>
      </c>
      <c r="D1739" s="9" t="s">
        <v>891</v>
      </c>
      <c r="E1739" s="10">
        <v>328.3</v>
      </c>
      <c r="F1739" s="10">
        <v>200</v>
      </c>
      <c r="G1739" s="10">
        <v>300</v>
      </c>
      <c r="H1739" s="10">
        <v>400</v>
      </c>
      <c r="I1739" s="10">
        <f t="shared" si="108"/>
        <v>91.379835516296069</v>
      </c>
      <c r="J1739" s="10">
        <f t="shared" si="109"/>
        <v>150</v>
      </c>
      <c r="K1739" s="10">
        <f t="shared" si="110"/>
        <v>121.83978068839477</v>
      </c>
      <c r="L1739" s="10">
        <f t="shared" si="111"/>
        <v>200</v>
      </c>
    </row>
    <row r="1740" spans="1:12" x14ac:dyDescent="0.3">
      <c r="A1740" s="8"/>
      <c r="B1740" s="8"/>
      <c r="C1740" s="9" t="s">
        <v>955</v>
      </c>
      <c r="D1740" s="9" t="s">
        <v>893</v>
      </c>
      <c r="E1740" s="10">
        <v>1537.77</v>
      </c>
      <c r="F1740" s="10">
        <v>2040.89</v>
      </c>
      <c r="G1740" s="10">
        <v>750</v>
      </c>
      <c r="H1740" s="10">
        <v>1250</v>
      </c>
      <c r="I1740" s="10">
        <f t="shared" si="108"/>
        <v>48.771922979379234</v>
      </c>
      <c r="J1740" s="10">
        <f t="shared" si="109"/>
        <v>36.74867337289124</v>
      </c>
      <c r="K1740" s="10">
        <f t="shared" si="110"/>
        <v>81.286538298965382</v>
      </c>
      <c r="L1740" s="10">
        <f t="shared" si="111"/>
        <v>61.247788954818731</v>
      </c>
    </row>
    <row r="1741" spans="1:12" x14ac:dyDescent="0.3">
      <c r="A1741" s="8"/>
      <c r="B1741" s="8"/>
      <c r="C1741" s="9" t="s">
        <v>959</v>
      </c>
      <c r="D1741" s="9" t="s">
        <v>904</v>
      </c>
      <c r="E1741" s="10">
        <v>59696.61</v>
      </c>
      <c r="F1741" s="10">
        <v>79698.429999999993</v>
      </c>
      <c r="G1741" s="10">
        <v>95000</v>
      </c>
      <c r="H1741" s="10">
        <v>94000</v>
      </c>
      <c r="I1741" s="10">
        <f t="shared" si="108"/>
        <v>159.13801470468758</v>
      </c>
      <c r="J1741" s="10">
        <f t="shared" si="109"/>
        <v>119.19933679998465</v>
      </c>
      <c r="K1741" s="10">
        <f t="shared" si="110"/>
        <v>157.46287770779614</v>
      </c>
      <c r="L1741" s="10">
        <f t="shared" si="111"/>
        <v>117.94460693893218</v>
      </c>
    </row>
    <row r="1742" spans="1:12" x14ac:dyDescent="0.3">
      <c r="A1742" s="8"/>
      <c r="B1742" s="8"/>
      <c r="C1742" s="9" t="s">
        <v>956</v>
      </c>
      <c r="D1742" s="9" t="s">
        <v>957</v>
      </c>
      <c r="E1742" s="10">
        <v>4715.91</v>
      </c>
      <c r="F1742" s="10">
        <v>6265.2</v>
      </c>
      <c r="G1742" s="10">
        <v>6500</v>
      </c>
      <c r="H1742" s="10">
        <v>7900</v>
      </c>
      <c r="I1742" s="10">
        <f t="shared" si="108"/>
        <v>137.83129873131591</v>
      </c>
      <c r="J1742" s="10">
        <f t="shared" si="109"/>
        <v>103.74768562855137</v>
      </c>
      <c r="K1742" s="10">
        <f t="shared" si="110"/>
        <v>167.51803999652242</v>
      </c>
      <c r="L1742" s="10">
        <f t="shared" si="111"/>
        <v>126.09334099470088</v>
      </c>
    </row>
    <row r="1743" spans="1:12" x14ac:dyDescent="0.3">
      <c r="A1743" s="8"/>
      <c r="B1743" s="8"/>
      <c r="C1743" s="9" t="s">
        <v>958</v>
      </c>
      <c r="D1743" s="9" t="s">
        <v>895</v>
      </c>
      <c r="E1743" s="10">
        <v>107.36</v>
      </c>
      <c r="F1743" s="10">
        <v>1674.09</v>
      </c>
      <c r="G1743" s="10">
        <v>1300</v>
      </c>
      <c r="H1743" s="10">
        <v>4300</v>
      </c>
      <c r="I1743" s="10">
        <f t="shared" si="108"/>
        <v>1210.8792846497765</v>
      </c>
      <c r="J1743" s="10">
        <f t="shared" si="109"/>
        <v>77.654128511609301</v>
      </c>
      <c r="K1743" s="10">
        <f t="shared" si="110"/>
        <v>4005.2160953800294</v>
      </c>
      <c r="L1743" s="10">
        <f t="shared" si="111"/>
        <v>256.85596353839998</v>
      </c>
    </row>
    <row r="1744" spans="1:12" x14ac:dyDescent="0.3">
      <c r="A1744" s="5"/>
      <c r="B1744" s="6" t="s">
        <v>53</v>
      </c>
      <c r="C1744" s="5"/>
      <c r="D1744" s="6" t="s">
        <v>54</v>
      </c>
      <c r="E1744" s="7">
        <f>+E1745+E1746</f>
        <v>1211.97</v>
      </c>
      <c r="F1744" s="7">
        <f>+F1745+F1746</f>
        <v>1090</v>
      </c>
      <c r="G1744" s="7">
        <f>+G1745+G1746</f>
        <v>1580</v>
      </c>
      <c r="H1744" s="7">
        <f>+H1745+H1746</f>
        <v>1600</v>
      </c>
      <c r="I1744" s="7">
        <f t="shared" si="108"/>
        <v>130.3662631913331</v>
      </c>
      <c r="J1744" s="7">
        <f t="shared" si="109"/>
        <v>144.95412844036696</v>
      </c>
      <c r="K1744" s="7">
        <f t="shared" si="110"/>
        <v>132.01646905451454</v>
      </c>
      <c r="L1744" s="7">
        <f t="shared" si="111"/>
        <v>146.78899082568807</v>
      </c>
    </row>
    <row r="1745" spans="1:12" x14ac:dyDescent="0.3">
      <c r="A1745" s="8"/>
      <c r="B1745" s="8"/>
      <c r="C1745" s="9" t="s">
        <v>955</v>
      </c>
      <c r="D1745" s="9" t="s">
        <v>893</v>
      </c>
      <c r="E1745" s="10">
        <v>880</v>
      </c>
      <c r="F1745" s="10">
        <v>1090</v>
      </c>
      <c r="G1745" s="10">
        <v>1000</v>
      </c>
      <c r="H1745" s="10">
        <v>1000</v>
      </c>
      <c r="I1745" s="10">
        <f t="shared" si="108"/>
        <v>113.63636363636364</v>
      </c>
      <c r="J1745" s="10">
        <f t="shared" si="109"/>
        <v>91.743119266055047</v>
      </c>
      <c r="K1745" s="10">
        <f t="shared" si="110"/>
        <v>113.63636363636364</v>
      </c>
      <c r="L1745" s="10">
        <f t="shared" si="111"/>
        <v>91.743119266055047</v>
      </c>
    </row>
    <row r="1746" spans="1:12" x14ac:dyDescent="0.3">
      <c r="A1746" s="8"/>
      <c r="B1746" s="8"/>
      <c r="C1746" s="9" t="s">
        <v>956</v>
      </c>
      <c r="D1746" s="9" t="s">
        <v>957</v>
      </c>
      <c r="E1746" s="10">
        <v>331.97</v>
      </c>
      <c r="F1746" s="10">
        <v>0</v>
      </c>
      <c r="G1746" s="10">
        <v>580</v>
      </c>
      <c r="H1746" s="10">
        <v>600</v>
      </c>
      <c r="I1746" s="10">
        <f t="shared" si="108"/>
        <v>174.71458264300989</v>
      </c>
      <c r="J1746" s="10" t="str">
        <f t="shared" si="109"/>
        <v>-</v>
      </c>
      <c r="K1746" s="10">
        <f t="shared" si="110"/>
        <v>180.73922342380334</v>
      </c>
      <c r="L1746" s="10" t="str">
        <f t="shared" si="111"/>
        <v>-</v>
      </c>
    </row>
    <row r="1747" spans="1:12" x14ac:dyDescent="0.3">
      <c r="A1747" s="5"/>
      <c r="B1747" s="6" t="s">
        <v>55</v>
      </c>
      <c r="C1747" s="5"/>
      <c r="D1747" s="6" t="s">
        <v>56</v>
      </c>
      <c r="E1747" s="7">
        <f>+E1748+E1749</f>
        <v>852.41000000000008</v>
      </c>
      <c r="F1747" s="7">
        <f>+F1748+F1749</f>
        <v>786.73</v>
      </c>
      <c r="G1747" s="7">
        <f>+G1748+G1749</f>
        <v>920</v>
      </c>
      <c r="H1747" s="7">
        <f>+H1748+H1749</f>
        <v>970</v>
      </c>
      <c r="I1747" s="7">
        <f t="shared" si="108"/>
        <v>107.92928285684118</v>
      </c>
      <c r="J1747" s="7">
        <f t="shared" si="109"/>
        <v>116.939737902457</v>
      </c>
      <c r="K1747" s="7">
        <f t="shared" si="110"/>
        <v>113.79500475123471</v>
      </c>
      <c r="L1747" s="7">
        <f t="shared" si="111"/>
        <v>123.29515844063401</v>
      </c>
    </row>
    <row r="1748" spans="1:12" x14ac:dyDescent="0.3">
      <c r="A1748" s="8"/>
      <c r="B1748" s="8"/>
      <c r="C1748" s="9" t="s">
        <v>954</v>
      </c>
      <c r="D1748" s="9" t="s">
        <v>891</v>
      </c>
      <c r="E1748" s="10">
        <v>671.73</v>
      </c>
      <c r="F1748" s="10">
        <v>606.04999999999995</v>
      </c>
      <c r="G1748" s="10">
        <v>920</v>
      </c>
      <c r="H1748" s="10">
        <v>970</v>
      </c>
      <c r="I1748" s="10">
        <f t="shared" si="108"/>
        <v>136.95979039197297</v>
      </c>
      <c r="J1748" s="10">
        <f t="shared" si="109"/>
        <v>151.80265654648957</v>
      </c>
      <c r="K1748" s="10">
        <f t="shared" si="110"/>
        <v>144.40325726110191</v>
      </c>
      <c r="L1748" s="10">
        <f t="shared" si="111"/>
        <v>160.0528009240162</v>
      </c>
    </row>
    <row r="1749" spans="1:12" x14ac:dyDescent="0.3">
      <c r="A1749" s="8"/>
      <c r="B1749" s="8"/>
      <c r="C1749" s="9" t="s">
        <v>955</v>
      </c>
      <c r="D1749" s="9" t="s">
        <v>893</v>
      </c>
      <c r="E1749" s="10">
        <v>180.68</v>
      </c>
      <c r="F1749" s="10">
        <v>180.68</v>
      </c>
      <c r="G1749" s="10">
        <v>0</v>
      </c>
      <c r="H1749" s="10">
        <v>0</v>
      </c>
      <c r="I1749" s="10">
        <f t="shared" si="108"/>
        <v>0</v>
      </c>
      <c r="J1749" s="10">
        <f t="shared" si="109"/>
        <v>0</v>
      </c>
      <c r="K1749" s="10">
        <f t="shared" si="110"/>
        <v>0</v>
      </c>
      <c r="L1749" s="10">
        <f t="shared" si="111"/>
        <v>0</v>
      </c>
    </row>
    <row r="1750" spans="1:12" x14ac:dyDescent="0.3">
      <c r="A1750" s="5"/>
      <c r="B1750" s="6" t="s">
        <v>89</v>
      </c>
      <c r="C1750" s="5"/>
      <c r="D1750" s="6" t="s">
        <v>90</v>
      </c>
      <c r="E1750" s="7">
        <f>+E1751</f>
        <v>724.19</v>
      </c>
      <c r="F1750" s="7">
        <f>+F1751</f>
        <v>785.68</v>
      </c>
      <c r="G1750" s="7">
        <f>+G1751</f>
        <v>0</v>
      </c>
      <c r="H1750" s="7">
        <f>+H1751</f>
        <v>0</v>
      </c>
      <c r="I1750" s="7">
        <f t="shared" si="108"/>
        <v>0</v>
      </c>
      <c r="J1750" s="7">
        <f t="shared" si="109"/>
        <v>0</v>
      </c>
      <c r="K1750" s="7">
        <f t="shared" si="110"/>
        <v>0</v>
      </c>
      <c r="L1750" s="7">
        <f t="shared" si="111"/>
        <v>0</v>
      </c>
    </row>
    <row r="1751" spans="1:12" x14ac:dyDescent="0.3">
      <c r="A1751" s="8"/>
      <c r="B1751" s="8"/>
      <c r="C1751" s="9" t="s">
        <v>958</v>
      </c>
      <c r="D1751" s="9" t="s">
        <v>895</v>
      </c>
      <c r="E1751" s="10">
        <v>724.19</v>
      </c>
      <c r="F1751" s="10">
        <v>785.68</v>
      </c>
      <c r="G1751" s="10">
        <v>0</v>
      </c>
      <c r="H1751" s="10">
        <v>0</v>
      </c>
      <c r="I1751" s="10">
        <f t="shared" si="108"/>
        <v>0</v>
      </c>
      <c r="J1751" s="10">
        <f t="shared" si="109"/>
        <v>0</v>
      </c>
      <c r="K1751" s="10">
        <f t="shared" si="110"/>
        <v>0</v>
      </c>
      <c r="L1751" s="10">
        <f t="shared" si="111"/>
        <v>0</v>
      </c>
    </row>
    <row r="1752" spans="1:12" x14ac:dyDescent="0.3">
      <c r="A1752" s="5"/>
      <c r="B1752" s="6" t="s">
        <v>250</v>
      </c>
      <c r="C1752" s="5"/>
      <c r="D1752" s="6" t="s">
        <v>251</v>
      </c>
      <c r="E1752" s="7">
        <f>+E1753</f>
        <v>0</v>
      </c>
      <c r="F1752" s="7">
        <f>+F1753</f>
        <v>112.24</v>
      </c>
      <c r="G1752" s="7">
        <f>+G1753</f>
        <v>0</v>
      </c>
      <c r="H1752" s="7">
        <f>+H1753</f>
        <v>0</v>
      </c>
      <c r="I1752" s="7" t="str">
        <f t="shared" si="108"/>
        <v>-</v>
      </c>
      <c r="J1752" s="7">
        <f t="shared" si="109"/>
        <v>0</v>
      </c>
      <c r="K1752" s="7" t="str">
        <f t="shared" si="110"/>
        <v>-</v>
      </c>
      <c r="L1752" s="7">
        <f t="shared" si="111"/>
        <v>0</v>
      </c>
    </row>
    <row r="1753" spans="1:12" x14ac:dyDescent="0.3">
      <c r="A1753" s="8"/>
      <c r="B1753" s="8"/>
      <c r="C1753" s="9" t="s">
        <v>958</v>
      </c>
      <c r="D1753" s="9" t="s">
        <v>895</v>
      </c>
      <c r="E1753" s="10">
        <v>0</v>
      </c>
      <c r="F1753" s="10">
        <v>112.24</v>
      </c>
      <c r="G1753" s="10">
        <v>0</v>
      </c>
      <c r="H1753" s="10">
        <v>0</v>
      </c>
      <c r="I1753" s="10" t="str">
        <f t="shared" si="108"/>
        <v>-</v>
      </c>
      <c r="J1753" s="10">
        <f t="shared" si="109"/>
        <v>0</v>
      </c>
      <c r="K1753" s="10" t="str">
        <f t="shared" si="110"/>
        <v>-</v>
      </c>
      <c r="L1753" s="10">
        <f t="shared" si="111"/>
        <v>0</v>
      </c>
    </row>
    <row r="1754" spans="1:12" x14ac:dyDescent="0.3">
      <c r="A1754" s="5"/>
      <c r="B1754" s="6" t="s">
        <v>252</v>
      </c>
      <c r="C1754" s="5"/>
      <c r="D1754" s="6" t="s">
        <v>253</v>
      </c>
      <c r="E1754" s="7">
        <f>+E1755+E1756</f>
        <v>4703.1000000000004</v>
      </c>
      <c r="F1754" s="7">
        <f>+F1755+F1756</f>
        <v>980.88</v>
      </c>
      <c r="G1754" s="7">
        <f>+G1755+G1756</f>
        <v>5500</v>
      </c>
      <c r="H1754" s="7">
        <f>+H1755+H1756</f>
        <v>1000</v>
      </c>
      <c r="I1754" s="7">
        <f t="shared" si="108"/>
        <v>116.94414322468158</v>
      </c>
      <c r="J1754" s="7">
        <f t="shared" si="109"/>
        <v>560.72098523774571</v>
      </c>
      <c r="K1754" s="7">
        <f t="shared" si="110"/>
        <v>21.262571495396649</v>
      </c>
      <c r="L1754" s="7">
        <f t="shared" si="111"/>
        <v>101.94927004322649</v>
      </c>
    </row>
    <row r="1755" spans="1:12" x14ac:dyDescent="0.3">
      <c r="A1755" s="8"/>
      <c r="B1755" s="8"/>
      <c r="C1755" s="9" t="s">
        <v>956</v>
      </c>
      <c r="D1755" s="9" t="s">
        <v>957</v>
      </c>
      <c r="E1755" s="10">
        <v>4703.1000000000004</v>
      </c>
      <c r="F1755" s="10">
        <v>980.88</v>
      </c>
      <c r="G1755" s="10">
        <v>2000</v>
      </c>
      <c r="H1755" s="10">
        <v>1000</v>
      </c>
      <c r="I1755" s="10">
        <f t="shared" si="108"/>
        <v>42.525142990793299</v>
      </c>
      <c r="J1755" s="10">
        <f t="shared" si="109"/>
        <v>203.89854008645298</v>
      </c>
      <c r="K1755" s="10">
        <f t="shared" si="110"/>
        <v>21.262571495396649</v>
      </c>
      <c r="L1755" s="10">
        <f t="shared" si="111"/>
        <v>101.94927004322649</v>
      </c>
    </row>
    <row r="1756" spans="1:12" x14ac:dyDescent="0.3">
      <c r="A1756" s="8"/>
      <c r="B1756" s="8"/>
      <c r="C1756" s="9" t="s">
        <v>958</v>
      </c>
      <c r="D1756" s="9" t="s">
        <v>895</v>
      </c>
      <c r="E1756" s="10">
        <v>0</v>
      </c>
      <c r="F1756" s="10">
        <v>0</v>
      </c>
      <c r="G1756" s="10">
        <v>3500</v>
      </c>
      <c r="H1756" s="10">
        <v>0</v>
      </c>
      <c r="I1756" s="10" t="str">
        <f t="shared" si="108"/>
        <v>-</v>
      </c>
      <c r="J1756" s="10" t="str">
        <f t="shared" si="109"/>
        <v>-</v>
      </c>
      <c r="K1756" s="10" t="str">
        <f t="shared" si="110"/>
        <v>-</v>
      </c>
      <c r="L1756" s="10" t="str">
        <f t="shared" si="111"/>
        <v>-</v>
      </c>
    </row>
    <row r="1757" spans="1:12" x14ac:dyDescent="0.3">
      <c r="A1757" s="2" t="s">
        <v>960</v>
      </c>
      <c r="B1757" s="3"/>
      <c r="C1757" s="3"/>
      <c r="D1757" s="2" t="s">
        <v>961</v>
      </c>
      <c r="E1757" s="4">
        <f>+E1758+E1764+E1769+E1774+E1780+E1784+E1788+E1791+E1793+E1795+E1798</f>
        <v>197270.79</v>
      </c>
      <c r="F1757" s="4">
        <f>+F1758+F1764+F1769+F1774+F1780+F1784+F1788+F1791+F1793+F1795+F1798</f>
        <v>242571.55</v>
      </c>
      <c r="G1757" s="4">
        <f>+G1758+G1764+G1769+G1774+G1780+G1784+G1788+G1791+G1793+G1795+G1798</f>
        <v>381000</v>
      </c>
      <c r="H1757" s="4">
        <f>+H1758+H1764+H1769+H1774+H1780+H1784+H1788+H1791+H1793+H1795+H1798</f>
        <v>342000</v>
      </c>
      <c r="I1757" s="4">
        <f t="shared" si="108"/>
        <v>193.1355371973722</v>
      </c>
      <c r="J1757" s="4">
        <f t="shared" si="109"/>
        <v>157.06705918315649</v>
      </c>
      <c r="K1757" s="4">
        <f t="shared" si="110"/>
        <v>173.365757799216</v>
      </c>
      <c r="L1757" s="4">
        <f t="shared" si="111"/>
        <v>140.98932871558929</v>
      </c>
    </row>
    <row r="1758" spans="1:12" x14ac:dyDescent="0.3">
      <c r="A1758" s="5"/>
      <c r="B1758" s="6" t="s">
        <v>10</v>
      </c>
      <c r="C1758" s="5"/>
      <c r="D1758" s="6" t="s">
        <v>11</v>
      </c>
      <c r="E1758" s="7">
        <f>+E1759+E1760+E1761+E1762+E1763</f>
        <v>26373.3</v>
      </c>
      <c r="F1758" s="7">
        <f>+F1759+F1760+F1761+F1762+F1763</f>
        <v>27189.01</v>
      </c>
      <c r="G1758" s="7">
        <f>+G1759+G1760+G1761+G1762+G1763</f>
        <v>46000</v>
      </c>
      <c r="H1758" s="7">
        <f>+H1759+H1760+H1761+H1762+H1763</f>
        <v>47150</v>
      </c>
      <c r="I1758" s="7">
        <f t="shared" si="108"/>
        <v>174.41882509962727</v>
      </c>
      <c r="J1758" s="7">
        <f t="shared" si="109"/>
        <v>169.18600566920239</v>
      </c>
      <c r="K1758" s="7">
        <f t="shared" si="110"/>
        <v>178.77929572711798</v>
      </c>
      <c r="L1758" s="7">
        <f t="shared" si="111"/>
        <v>173.41565581093244</v>
      </c>
    </row>
    <row r="1759" spans="1:12" x14ac:dyDescent="0.3">
      <c r="A1759" s="8"/>
      <c r="B1759" s="8"/>
      <c r="C1759" s="9" t="s">
        <v>962</v>
      </c>
      <c r="D1759" s="9" t="s">
        <v>891</v>
      </c>
      <c r="E1759" s="10">
        <v>3006.68</v>
      </c>
      <c r="F1759" s="10">
        <v>3514.42</v>
      </c>
      <c r="G1759" s="10">
        <v>8500</v>
      </c>
      <c r="H1759" s="10">
        <v>9150</v>
      </c>
      <c r="I1759" s="10">
        <f t="shared" si="108"/>
        <v>282.70384610267809</v>
      </c>
      <c r="J1759" s="10">
        <f t="shared" si="109"/>
        <v>241.86067686844487</v>
      </c>
      <c r="K1759" s="10">
        <f t="shared" si="110"/>
        <v>304.32237551052992</v>
      </c>
      <c r="L1759" s="10">
        <f t="shared" si="111"/>
        <v>260.35590509956126</v>
      </c>
    </row>
    <row r="1760" spans="1:12" x14ac:dyDescent="0.3">
      <c r="A1760" s="8"/>
      <c r="B1760" s="8"/>
      <c r="C1760" s="9" t="s">
        <v>963</v>
      </c>
      <c r="D1760" s="9" t="s">
        <v>893</v>
      </c>
      <c r="E1760" s="10">
        <v>16649.419999999998</v>
      </c>
      <c r="F1760" s="10">
        <v>19722.32</v>
      </c>
      <c r="G1760" s="10">
        <v>19000</v>
      </c>
      <c r="H1760" s="10">
        <v>19000</v>
      </c>
      <c r="I1760" s="10">
        <f t="shared" si="108"/>
        <v>114.11808939891</v>
      </c>
      <c r="J1760" s="10">
        <f t="shared" si="109"/>
        <v>96.337550551862051</v>
      </c>
      <c r="K1760" s="10">
        <f t="shared" si="110"/>
        <v>114.11808939891</v>
      </c>
      <c r="L1760" s="10">
        <f t="shared" si="111"/>
        <v>96.337550551862051</v>
      </c>
    </row>
    <row r="1761" spans="1:12" x14ac:dyDescent="0.3">
      <c r="A1761" s="8"/>
      <c r="B1761" s="8"/>
      <c r="C1761" s="9" t="s">
        <v>964</v>
      </c>
      <c r="D1761" s="9" t="s">
        <v>957</v>
      </c>
      <c r="E1761" s="10">
        <v>1090.95</v>
      </c>
      <c r="F1761" s="10">
        <v>895.81</v>
      </c>
      <c r="G1761" s="10">
        <v>3500</v>
      </c>
      <c r="H1761" s="10">
        <v>4000</v>
      </c>
      <c r="I1761" s="10">
        <f t="shared" si="108"/>
        <v>320.82130253448827</v>
      </c>
      <c r="J1761" s="10">
        <f t="shared" si="109"/>
        <v>390.70785099518872</v>
      </c>
      <c r="K1761" s="10">
        <f t="shared" si="110"/>
        <v>366.65291718227235</v>
      </c>
      <c r="L1761" s="10">
        <f t="shared" si="111"/>
        <v>446.52325828021571</v>
      </c>
    </row>
    <row r="1762" spans="1:12" x14ac:dyDescent="0.3">
      <c r="A1762" s="8"/>
      <c r="B1762" s="8"/>
      <c r="C1762" s="9" t="s">
        <v>965</v>
      </c>
      <c r="D1762" s="9" t="s">
        <v>895</v>
      </c>
      <c r="E1762" s="10">
        <v>5626.25</v>
      </c>
      <c r="F1762" s="10">
        <v>3056.46</v>
      </c>
      <c r="G1762" s="10">
        <v>3000</v>
      </c>
      <c r="H1762" s="10">
        <v>3000</v>
      </c>
      <c r="I1762" s="10">
        <f t="shared" si="108"/>
        <v>53.321484114641194</v>
      </c>
      <c r="J1762" s="10">
        <f t="shared" si="109"/>
        <v>98.152764963389018</v>
      </c>
      <c r="K1762" s="10">
        <f t="shared" si="110"/>
        <v>53.321484114641194</v>
      </c>
      <c r="L1762" s="10">
        <f t="shared" si="111"/>
        <v>98.152764963389018</v>
      </c>
    </row>
    <row r="1763" spans="1:12" x14ac:dyDescent="0.3">
      <c r="A1763" s="8"/>
      <c r="B1763" s="8"/>
      <c r="C1763" s="9" t="s">
        <v>966</v>
      </c>
      <c r="D1763" s="9" t="s">
        <v>931</v>
      </c>
      <c r="E1763" s="10">
        <v>0</v>
      </c>
      <c r="F1763" s="10">
        <v>0</v>
      </c>
      <c r="G1763" s="10">
        <v>12000</v>
      </c>
      <c r="H1763" s="10">
        <v>12000</v>
      </c>
      <c r="I1763" s="10" t="str">
        <f t="shared" si="108"/>
        <v>-</v>
      </c>
      <c r="J1763" s="10" t="str">
        <f t="shared" si="109"/>
        <v>-</v>
      </c>
      <c r="K1763" s="10" t="str">
        <f t="shared" si="110"/>
        <v>-</v>
      </c>
      <c r="L1763" s="10" t="str">
        <f t="shared" si="111"/>
        <v>-</v>
      </c>
    </row>
    <row r="1764" spans="1:12" x14ac:dyDescent="0.3">
      <c r="A1764" s="5"/>
      <c r="B1764" s="6" t="s">
        <v>41</v>
      </c>
      <c r="C1764" s="5"/>
      <c r="D1764" s="6" t="s">
        <v>42</v>
      </c>
      <c r="E1764" s="7">
        <f>+E1765+E1766+E1767+E1768</f>
        <v>1074.1200000000001</v>
      </c>
      <c r="F1764" s="7">
        <f>+F1765+F1766+F1767+F1768</f>
        <v>7679.19</v>
      </c>
      <c r="G1764" s="7">
        <f>+G1765+G1766+G1767+G1768</f>
        <v>3250</v>
      </c>
      <c r="H1764" s="7">
        <f>+H1765+H1766+H1767+H1768</f>
        <v>3250</v>
      </c>
      <c r="I1764" s="7">
        <f t="shared" si="108"/>
        <v>302.57326928089969</v>
      </c>
      <c r="J1764" s="7">
        <f t="shared" si="109"/>
        <v>42.322171999911454</v>
      </c>
      <c r="K1764" s="7">
        <f t="shared" si="110"/>
        <v>302.57326928089969</v>
      </c>
      <c r="L1764" s="7">
        <f t="shared" si="111"/>
        <v>42.322171999911454</v>
      </c>
    </row>
    <row r="1765" spans="1:12" x14ac:dyDescent="0.3">
      <c r="A1765" s="8"/>
      <c r="B1765" s="8"/>
      <c r="C1765" s="9" t="s">
        <v>962</v>
      </c>
      <c r="D1765" s="9" t="s">
        <v>891</v>
      </c>
      <c r="E1765" s="10">
        <v>0</v>
      </c>
      <c r="F1765" s="10">
        <v>0</v>
      </c>
      <c r="G1765" s="10">
        <v>750</v>
      </c>
      <c r="H1765" s="10">
        <v>750</v>
      </c>
      <c r="I1765" s="10" t="str">
        <f t="shared" si="108"/>
        <v>-</v>
      </c>
      <c r="J1765" s="10" t="str">
        <f t="shared" si="109"/>
        <v>-</v>
      </c>
      <c r="K1765" s="10" t="str">
        <f t="shared" si="110"/>
        <v>-</v>
      </c>
      <c r="L1765" s="10" t="str">
        <f t="shared" si="111"/>
        <v>-</v>
      </c>
    </row>
    <row r="1766" spans="1:12" x14ac:dyDescent="0.3">
      <c r="A1766" s="8"/>
      <c r="B1766" s="8"/>
      <c r="C1766" s="9" t="s">
        <v>963</v>
      </c>
      <c r="D1766" s="9" t="s">
        <v>893</v>
      </c>
      <c r="E1766" s="10">
        <v>803.34</v>
      </c>
      <c r="F1766" s="10">
        <v>6944.82</v>
      </c>
      <c r="G1766" s="10">
        <v>2500</v>
      </c>
      <c r="H1766" s="10">
        <v>2500</v>
      </c>
      <c r="I1766" s="10">
        <f t="shared" si="108"/>
        <v>311.200736923345</v>
      </c>
      <c r="J1766" s="10">
        <f t="shared" si="109"/>
        <v>35.998053225281581</v>
      </c>
      <c r="K1766" s="10">
        <f t="shared" si="110"/>
        <v>311.200736923345</v>
      </c>
      <c r="L1766" s="10">
        <f t="shared" si="111"/>
        <v>35.998053225281581</v>
      </c>
    </row>
    <row r="1767" spans="1:12" x14ac:dyDescent="0.3">
      <c r="A1767" s="8"/>
      <c r="B1767" s="8"/>
      <c r="C1767" s="9" t="s">
        <v>964</v>
      </c>
      <c r="D1767" s="9" t="s">
        <v>957</v>
      </c>
      <c r="E1767" s="10">
        <v>133.12</v>
      </c>
      <c r="F1767" s="10">
        <v>0</v>
      </c>
      <c r="G1767" s="10">
        <v>0</v>
      </c>
      <c r="H1767" s="10">
        <v>0</v>
      </c>
      <c r="I1767" s="10">
        <f t="shared" si="108"/>
        <v>0</v>
      </c>
      <c r="J1767" s="10" t="str">
        <f t="shared" si="109"/>
        <v>-</v>
      </c>
      <c r="K1767" s="10">
        <f t="shared" si="110"/>
        <v>0</v>
      </c>
      <c r="L1767" s="10" t="str">
        <f t="shared" si="111"/>
        <v>-</v>
      </c>
    </row>
    <row r="1768" spans="1:12" x14ac:dyDescent="0.3">
      <c r="A1768" s="8"/>
      <c r="B1768" s="8"/>
      <c r="C1768" s="9" t="s">
        <v>965</v>
      </c>
      <c r="D1768" s="9" t="s">
        <v>895</v>
      </c>
      <c r="E1768" s="10">
        <v>137.66</v>
      </c>
      <c r="F1768" s="10">
        <v>734.37</v>
      </c>
      <c r="G1768" s="10">
        <v>0</v>
      </c>
      <c r="H1768" s="10">
        <v>0</v>
      </c>
      <c r="I1768" s="10">
        <f t="shared" si="108"/>
        <v>0</v>
      </c>
      <c r="J1768" s="10">
        <f t="shared" si="109"/>
        <v>0</v>
      </c>
      <c r="K1768" s="10">
        <f t="shared" si="110"/>
        <v>0</v>
      </c>
      <c r="L1768" s="10">
        <f t="shared" si="111"/>
        <v>0</v>
      </c>
    </row>
    <row r="1769" spans="1:12" x14ac:dyDescent="0.3">
      <c r="A1769" s="5"/>
      <c r="B1769" s="6" t="s">
        <v>45</v>
      </c>
      <c r="C1769" s="5"/>
      <c r="D1769" s="6" t="s">
        <v>46</v>
      </c>
      <c r="E1769" s="7">
        <f>+E1770+E1771+E1772+E1773</f>
        <v>28462.22</v>
      </c>
      <c r="F1769" s="7">
        <f>+F1770+F1771+F1772+F1773</f>
        <v>36838.36</v>
      </c>
      <c r="G1769" s="7">
        <f>+G1770+G1771+G1772+G1773</f>
        <v>38650</v>
      </c>
      <c r="H1769" s="7">
        <f>+H1770+H1771+H1772+H1773</f>
        <v>40600</v>
      </c>
      <c r="I1769" s="7">
        <f t="shared" si="108"/>
        <v>135.79404558042205</v>
      </c>
      <c r="J1769" s="7">
        <f t="shared" si="109"/>
        <v>104.91780850178998</v>
      </c>
      <c r="K1769" s="7">
        <f t="shared" si="110"/>
        <v>142.64523287361283</v>
      </c>
      <c r="L1769" s="7">
        <f t="shared" si="111"/>
        <v>110.21120375608469</v>
      </c>
    </row>
    <row r="1770" spans="1:12" x14ac:dyDescent="0.3">
      <c r="A1770" s="8"/>
      <c r="B1770" s="8"/>
      <c r="C1770" s="9" t="s">
        <v>962</v>
      </c>
      <c r="D1770" s="9" t="s">
        <v>891</v>
      </c>
      <c r="E1770" s="10">
        <v>2309.25</v>
      </c>
      <c r="F1770" s="10">
        <v>10114.32</v>
      </c>
      <c r="G1770" s="10">
        <v>4650</v>
      </c>
      <c r="H1770" s="10">
        <v>5000</v>
      </c>
      <c r="I1770" s="10">
        <f t="shared" si="108"/>
        <v>201.3640792465086</v>
      </c>
      <c r="J1770" s="10">
        <f t="shared" si="109"/>
        <v>45.974420425693474</v>
      </c>
      <c r="K1770" s="10">
        <f t="shared" si="110"/>
        <v>216.52051531882645</v>
      </c>
      <c r="L1770" s="10">
        <f t="shared" si="111"/>
        <v>49.43486067278868</v>
      </c>
    </row>
    <row r="1771" spans="1:12" x14ac:dyDescent="0.3">
      <c r="A1771" s="8"/>
      <c r="B1771" s="8"/>
      <c r="C1771" s="9" t="s">
        <v>963</v>
      </c>
      <c r="D1771" s="9" t="s">
        <v>893</v>
      </c>
      <c r="E1771" s="10">
        <v>14719.46</v>
      </c>
      <c r="F1771" s="10">
        <v>13321</v>
      </c>
      <c r="G1771" s="10">
        <v>14500</v>
      </c>
      <c r="H1771" s="10">
        <v>14500</v>
      </c>
      <c r="I1771" s="10">
        <f t="shared" si="108"/>
        <v>98.509048565640327</v>
      </c>
      <c r="J1771" s="10">
        <f t="shared" si="109"/>
        <v>108.85068688536896</v>
      </c>
      <c r="K1771" s="10">
        <f t="shared" si="110"/>
        <v>98.509048565640327</v>
      </c>
      <c r="L1771" s="10">
        <f t="shared" si="111"/>
        <v>108.85068688536896</v>
      </c>
    </row>
    <row r="1772" spans="1:12" x14ac:dyDescent="0.3">
      <c r="A1772" s="8"/>
      <c r="B1772" s="8"/>
      <c r="C1772" s="9" t="s">
        <v>964</v>
      </c>
      <c r="D1772" s="9" t="s">
        <v>957</v>
      </c>
      <c r="E1772" s="10">
        <v>11302.11</v>
      </c>
      <c r="F1772" s="10">
        <v>13403.04</v>
      </c>
      <c r="G1772" s="10">
        <v>19500</v>
      </c>
      <c r="H1772" s="10">
        <v>21100</v>
      </c>
      <c r="I1772" s="10">
        <f t="shared" si="108"/>
        <v>172.53415512678606</v>
      </c>
      <c r="J1772" s="10">
        <f t="shared" si="109"/>
        <v>145.48938151344768</v>
      </c>
      <c r="K1772" s="10">
        <f t="shared" si="110"/>
        <v>186.69080375257363</v>
      </c>
      <c r="L1772" s="10">
        <f t="shared" si="111"/>
        <v>157.42697179147416</v>
      </c>
    </row>
    <row r="1773" spans="1:12" x14ac:dyDescent="0.3">
      <c r="A1773" s="8"/>
      <c r="B1773" s="8"/>
      <c r="C1773" s="9" t="s">
        <v>965</v>
      </c>
      <c r="D1773" s="9" t="s">
        <v>895</v>
      </c>
      <c r="E1773" s="10">
        <v>131.4</v>
      </c>
      <c r="F1773" s="10">
        <v>0</v>
      </c>
      <c r="G1773" s="10">
        <v>0</v>
      </c>
      <c r="H1773" s="10">
        <v>0</v>
      </c>
      <c r="I1773" s="10">
        <f t="shared" si="108"/>
        <v>0</v>
      </c>
      <c r="J1773" s="10" t="str">
        <f t="shared" si="109"/>
        <v>-</v>
      </c>
      <c r="K1773" s="10">
        <f t="shared" si="110"/>
        <v>0</v>
      </c>
      <c r="L1773" s="10" t="str">
        <f t="shared" si="111"/>
        <v>-</v>
      </c>
    </row>
    <row r="1774" spans="1:12" x14ac:dyDescent="0.3">
      <c r="A1774" s="5"/>
      <c r="B1774" s="6" t="s">
        <v>51</v>
      </c>
      <c r="C1774" s="5"/>
      <c r="D1774" s="6" t="s">
        <v>52</v>
      </c>
      <c r="E1774" s="7">
        <f>+E1775+E1776+E1777+E1778+E1779</f>
        <v>119793.06999999999</v>
      </c>
      <c r="F1774" s="7">
        <f>+F1775+F1776+F1777+F1778+F1779</f>
        <v>128177.73</v>
      </c>
      <c r="G1774" s="7">
        <f>+G1775+G1776+G1777+G1778+G1779</f>
        <v>179150</v>
      </c>
      <c r="H1774" s="7">
        <f>+H1775+H1776+H1777+H1778+H1779</f>
        <v>187150</v>
      </c>
      <c r="I1774" s="7">
        <f t="shared" si="108"/>
        <v>149.54955240733042</v>
      </c>
      <c r="J1774" s="7">
        <f t="shared" si="109"/>
        <v>139.76686901851048</v>
      </c>
      <c r="K1774" s="7">
        <f t="shared" si="110"/>
        <v>156.22773504343783</v>
      </c>
      <c r="L1774" s="7">
        <f t="shared" si="111"/>
        <v>146.00820282899377</v>
      </c>
    </row>
    <row r="1775" spans="1:12" x14ac:dyDescent="0.3">
      <c r="A1775" s="8"/>
      <c r="B1775" s="8"/>
      <c r="C1775" s="9" t="s">
        <v>962</v>
      </c>
      <c r="D1775" s="9" t="s">
        <v>891</v>
      </c>
      <c r="E1775" s="10">
        <v>543.98</v>
      </c>
      <c r="F1775" s="10">
        <v>402.3</v>
      </c>
      <c r="G1775" s="10">
        <v>2450</v>
      </c>
      <c r="H1775" s="10">
        <v>2450</v>
      </c>
      <c r="I1775" s="10">
        <f t="shared" si="108"/>
        <v>450.38420530166547</v>
      </c>
      <c r="J1775" s="10">
        <f t="shared" si="109"/>
        <v>608.99826000497137</v>
      </c>
      <c r="K1775" s="10">
        <f t="shared" si="110"/>
        <v>450.38420530166547</v>
      </c>
      <c r="L1775" s="10">
        <f t="shared" si="111"/>
        <v>608.99826000497137</v>
      </c>
    </row>
    <row r="1776" spans="1:12" x14ac:dyDescent="0.3">
      <c r="A1776" s="8"/>
      <c r="B1776" s="8"/>
      <c r="C1776" s="9" t="s">
        <v>963</v>
      </c>
      <c r="D1776" s="9" t="s">
        <v>893</v>
      </c>
      <c r="E1776" s="10">
        <v>3440.53</v>
      </c>
      <c r="F1776" s="10">
        <v>2979.65</v>
      </c>
      <c r="G1776" s="10">
        <v>2500</v>
      </c>
      <c r="H1776" s="10">
        <v>2500</v>
      </c>
      <c r="I1776" s="10">
        <f t="shared" si="108"/>
        <v>72.663223398720547</v>
      </c>
      <c r="J1776" s="10">
        <f t="shared" si="109"/>
        <v>83.902471766818238</v>
      </c>
      <c r="K1776" s="10">
        <f t="shared" si="110"/>
        <v>72.663223398720547</v>
      </c>
      <c r="L1776" s="10">
        <f t="shared" si="111"/>
        <v>83.902471766818238</v>
      </c>
    </row>
    <row r="1777" spans="1:12" x14ac:dyDescent="0.3">
      <c r="A1777" s="8"/>
      <c r="B1777" s="8"/>
      <c r="C1777" s="9" t="s">
        <v>967</v>
      </c>
      <c r="D1777" s="9" t="s">
        <v>904</v>
      </c>
      <c r="E1777" s="10">
        <v>72914.509999999995</v>
      </c>
      <c r="F1777" s="10">
        <v>77362.44</v>
      </c>
      <c r="G1777" s="10">
        <v>100000</v>
      </c>
      <c r="H1777" s="10">
        <v>104000</v>
      </c>
      <c r="I1777" s="10">
        <f t="shared" si="108"/>
        <v>137.14691355671184</v>
      </c>
      <c r="J1777" s="10">
        <f t="shared" si="109"/>
        <v>129.2616934005701</v>
      </c>
      <c r="K1777" s="10">
        <f t="shared" si="110"/>
        <v>142.63279009898031</v>
      </c>
      <c r="L1777" s="10">
        <f t="shared" si="111"/>
        <v>134.4321611365929</v>
      </c>
    </row>
    <row r="1778" spans="1:12" x14ac:dyDescent="0.3">
      <c r="A1778" s="8"/>
      <c r="B1778" s="8"/>
      <c r="C1778" s="9" t="s">
        <v>964</v>
      </c>
      <c r="D1778" s="9" t="s">
        <v>957</v>
      </c>
      <c r="E1778" s="10">
        <v>35297.32</v>
      </c>
      <c r="F1778" s="10">
        <v>42921.72</v>
      </c>
      <c r="G1778" s="10">
        <v>49200</v>
      </c>
      <c r="H1778" s="10">
        <v>53200</v>
      </c>
      <c r="I1778" s="10">
        <f t="shared" si="108"/>
        <v>139.38735292084499</v>
      </c>
      <c r="J1778" s="10">
        <f t="shared" si="109"/>
        <v>114.62727961507599</v>
      </c>
      <c r="K1778" s="10">
        <f t="shared" si="110"/>
        <v>150.71965803636084</v>
      </c>
      <c r="L1778" s="10">
        <f t="shared" si="111"/>
        <v>123.94657064069195</v>
      </c>
    </row>
    <row r="1779" spans="1:12" x14ac:dyDescent="0.3">
      <c r="A1779" s="8"/>
      <c r="B1779" s="8"/>
      <c r="C1779" s="9" t="s">
        <v>965</v>
      </c>
      <c r="D1779" s="9" t="s">
        <v>895</v>
      </c>
      <c r="E1779" s="10">
        <v>7596.73</v>
      </c>
      <c r="F1779" s="10">
        <v>4511.62</v>
      </c>
      <c r="G1779" s="10">
        <v>25000</v>
      </c>
      <c r="H1779" s="10">
        <v>25000</v>
      </c>
      <c r="I1779" s="10">
        <f t="shared" si="108"/>
        <v>329.08896327762079</v>
      </c>
      <c r="J1779" s="10">
        <f t="shared" si="109"/>
        <v>554.12468248655694</v>
      </c>
      <c r="K1779" s="10">
        <f t="shared" si="110"/>
        <v>329.08896327762079</v>
      </c>
      <c r="L1779" s="10">
        <f t="shared" si="111"/>
        <v>554.12468248655694</v>
      </c>
    </row>
    <row r="1780" spans="1:12" x14ac:dyDescent="0.3">
      <c r="A1780" s="5"/>
      <c r="B1780" s="6" t="s">
        <v>53</v>
      </c>
      <c r="C1780" s="5"/>
      <c r="D1780" s="6" t="s">
        <v>54</v>
      </c>
      <c r="E1780" s="7">
        <f>+E1781+E1782+E1783</f>
        <v>2578.17</v>
      </c>
      <c r="F1780" s="7">
        <f>+F1781+F1782+F1783</f>
        <v>1664.58</v>
      </c>
      <c r="G1780" s="7">
        <f>+G1781+G1782+G1783</f>
        <v>0</v>
      </c>
      <c r="H1780" s="7">
        <f>+H1781+H1782+H1783</f>
        <v>0</v>
      </c>
      <c r="I1780" s="7">
        <f t="shared" si="108"/>
        <v>0</v>
      </c>
      <c r="J1780" s="7">
        <f t="shared" si="109"/>
        <v>0</v>
      </c>
      <c r="K1780" s="7">
        <f t="shared" si="110"/>
        <v>0</v>
      </c>
      <c r="L1780" s="7">
        <f t="shared" si="111"/>
        <v>0</v>
      </c>
    </row>
    <row r="1781" spans="1:12" x14ac:dyDescent="0.3">
      <c r="A1781" s="8"/>
      <c r="B1781" s="8"/>
      <c r="C1781" s="9" t="s">
        <v>963</v>
      </c>
      <c r="D1781" s="9" t="s">
        <v>893</v>
      </c>
      <c r="E1781" s="10">
        <v>711.85</v>
      </c>
      <c r="F1781" s="10">
        <v>270</v>
      </c>
      <c r="G1781" s="10">
        <v>0</v>
      </c>
      <c r="H1781" s="10">
        <v>0</v>
      </c>
      <c r="I1781" s="10">
        <f t="shared" si="108"/>
        <v>0</v>
      </c>
      <c r="J1781" s="10">
        <f t="shared" si="109"/>
        <v>0</v>
      </c>
      <c r="K1781" s="10">
        <f t="shared" si="110"/>
        <v>0</v>
      </c>
      <c r="L1781" s="10">
        <f t="shared" si="111"/>
        <v>0</v>
      </c>
    </row>
    <row r="1782" spans="1:12" x14ac:dyDescent="0.3">
      <c r="A1782" s="8"/>
      <c r="B1782" s="8"/>
      <c r="C1782" s="9" t="s">
        <v>964</v>
      </c>
      <c r="D1782" s="9" t="s">
        <v>957</v>
      </c>
      <c r="E1782" s="10">
        <v>1866.32</v>
      </c>
      <c r="F1782" s="10">
        <v>1164</v>
      </c>
      <c r="G1782" s="10">
        <v>0</v>
      </c>
      <c r="H1782" s="10">
        <v>0</v>
      </c>
      <c r="I1782" s="10">
        <f t="shared" si="108"/>
        <v>0</v>
      </c>
      <c r="J1782" s="10">
        <f t="shared" si="109"/>
        <v>0</v>
      </c>
      <c r="K1782" s="10">
        <f t="shared" si="110"/>
        <v>0</v>
      </c>
      <c r="L1782" s="10">
        <f t="shared" si="111"/>
        <v>0</v>
      </c>
    </row>
    <row r="1783" spans="1:12" x14ac:dyDescent="0.3">
      <c r="A1783" s="8"/>
      <c r="B1783" s="8"/>
      <c r="C1783" s="9" t="s">
        <v>965</v>
      </c>
      <c r="D1783" s="9" t="s">
        <v>895</v>
      </c>
      <c r="E1783" s="10">
        <v>0</v>
      </c>
      <c r="F1783" s="10">
        <v>230.58</v>
      </c>
      <c r="G1783" s="10">
        <v>0</v>
      </c>
      <c r="H1783" s="10">
        <v>0</v>
      </c>
      <c r="I1783" s="10" t="str">
        <f t="shared" si="108"/>
        <v>-</v>
      </c>
      <c r="J1783" s="10">
        <f t="shared" si="109"/>
        <v>0</v>
      </c>
      <c r="K1783" s="10" t="str">
        <f t="shared" si="110"/>
        <v>-</v>
      </c>
      <c r="L1783" s="10">
        <f t="shared" si="111"/>
        <v>0</v>
      </c>
    </row>
    <row r="1784" spans="1:12" x14ac:dyDescent="0.3">
      <c r="A1784" s="5"/>
      <c r="B1784" s="6" t="s">
        <v>55</v>
      </c>
      <c r="C1784" s="5"/>
      <c r="D1784" s="6" t="s">
        <v>56</v>
      </c>
      <c r="E1784" s="7">
        <f>+E1785+E1786+E1787</f>
        <v>774.65</v>
      </c>
      <c r="F1784" s="7">
        <f>+F1785+F1786+F1787</f>
        <v>614.97</v>
      </c>
      <c r="G1784" s="7">
        <f>+G1785+G1786+G1787</f>
        <v>4150</v>
      </c>
      <c r="H1784" s="7">
        <f>+H1785+H1786+H1787</f>
        <v>4150</v>
      </c>
      <c r="I1784" s="7">
        <f t="shared" si="108"/>
        <v>535.72581165687734</v>
      </c>
      <c r="J1784" s="7">
        <f t="shared" si="109"/>
        <v>674.82966648779609</v>
      </c>
      <c r="K1784" s="7">
        <f t="shared" si="110"/>
        <v>535.72581165687734</v>
      </c>
      <c r="L1784" s="7">
        <f t="shared" si="111"/>
        <v>674.82966648779609</v>
      </c>
    </row>
    <row r="1785" spans="1:12" x14ac:dyDescent="0.3">
      <c r="A1785" s="8"/>
      <c r="B1785" s="8"/>
      <c r="C1785" s="9" t="s">
        <v>962</v>
      </c>
      <c r="D1785" s="9" t="s">
        <v>891</v>
      </c>
      <c r="E1785" s="10">
        <v>773.75</v>
      </c>
      <c r="F1785" s="10">
        <v>614.97</v>
      </c>
      <c r="G1785" s="10">
        <v>1650</v>
      </c>
      <c r="H1785" s="10">
        <v>1650</v>
      </c>
      <c r="I1785" s="10">
        <f t="shared" si="108"/>
        <v>213.24717285945073</v>
      </c>
      <c r="J1785" s="10">
        <f t="shared" si="109"/>
        <v>268.30577101322012</v>
      </c>
      <c r="K1785" s="10">
        <f t="shared" si="110"/>
        <v>213.24717285945073</v>
      </c>
      <c r="L1785" s="10">
        <f t="shared" si="111"/>
        <v>268.30577101322012</v>
      </c>
    </row>
    <row r="1786" spans="1:12" x14ac:dyDescent="0.3">
      <c r="A1786" s="8"/>
      <c r="B1786" s="8"/>
      <c r="C1786" s="9" t="s">
        <v>963</v>
      </c>
      <c r="D1786" s="9" t="s">
        <v>893</v>
      </c>
      <c r="E1786" s="10">
        <v>0</v>
      </c>
      <c r="F1786" s="10">
        <v>0</v>
      </c>
      <c r="G1786" s="10">
        <v>2500</v>
      </c>
      <c r="H1786" s="10">
        <v>2500</v>
      </c>
      <c r="I1786" s="10" t="str">
        <f t="shared" si="108"/>
        <v>-</v>
      </c>
      <c r="J1786" s="10" t="str">
        <f t="shared" si="109"/>
        <v>-</v>
      </c>
      <c r="K1786" s="10" t="str">
        <f t="shared" si="110"/>
        <v>-</v>
      </c>
      <c r="L1786" s="10" t="str">
        <f t="shared" si="111"/>
        <v>-</v>
      </c>
    </row>
    <row r="1787" spans="1:12" x14ac:dyDescent="0.3">
      <c r="A1787" s="8"/>
      <c r="B1787" s="8"/>
      <c r="C1787" s="9" t="s">
        <v>964</v>
      </c>
      <c r="D1787" s="9" t="s">
        <v>957</v>
      </c>
      <c r="E1787" s="10">
        <v>0.9</v>
      </c>
      <c r="F1787" s="10">
        <v>0</v>
      </c>
      <c r="G1787" s="10">
        <v>0</v>
      </c>
      <c r="H1787" s="10">
        <v>0</v>
      </c>
      <c r="I1787" s="10">
        <f t="shared" si="108"/>
        <v>0</v>
      </c>
      <c r="J1787" s="10" t="str">
        <f t="shared" si="109"/>
        <v>-</v>
      </c>
      <c r="K1787" s="10">
        <f t="shared" si="110"/>
        <v>0</v>
      </c>
      <c r="L1787" s="10" t="str">
        <f t="shared" si="111"/>
        <v>-</v>
      </c>
    </row>
    <row r="1788" spans="1:12" x14ac:dyDescent="0.3">
      <c r="A1788" s="5"/>
      <c r="B1788" s="6" t="s">
        <v>89</v>
      </c>
      <c r="C1788" s="5"/>
      <c r="D1788" s="6" t="s">
        <v>90</v>
      </c>
      <c r="E1788" s="7">
        <f>+E1789+E1790</f>
        <v>13304.86</v>
      </c>
      <c r="F1788" s="7">
        <f>+F1789+F1790</f>
        <v>7298.01</v>
      </c>
      <c r="G1788" s="7">
        <f>+G1789+G1790</f>
        <v>0</v>
      </c>
      <c r="H1788" s="7">
        <f>+H1789+H1790</f>
        <v>0</v>
      </c>
      <c r="I1788" s="7">
        <f t="shared" si="108"/>
        <v>0</v>
      </c>
      <c r="J1788" s="7">
        <f t="shared" si="109"/>
        <v>0</v>
      </c>
      <c r="K1788" s="7">
        <f t="shared" si="110"/>
        <v>0</v>
      </c>
      <c r="L1788" s="7">
        <f t="shared" si="111"/>
        <v>0</v>
      </c>
    </row>
    <row r="1789" spans="1:12" x14ac:dyDescent="0.3">
      <c r="A1789" s="8"/>
      <c r="B1789" s="8"/>
      <c r="C1789" s="9" t="s">
        <v>964</v>
      </c>
      <c r="D1789" s="9" t="s">
        <v>957</v>
      </c>
      <c r="E1789" s="10">
        <v>1493.54</v>
      </c>
      <c r="F1789" s="10">
        <v>0</v>
      </c>
      <c r="G1789" s="10">
        <v>0</v>
      </c>
      <c r="H1789" s="10">
        <v>0</v>
      </c>
      <c r="I1789" s="10">
        <f t="shared" si="108"/>
        <v>0</v>
      </c>
      <c r="J1789" s="10" t="str">
        <f t="shared" si="109"/>
        <v>-</v>
      </c>
      <c r="K1789" s="10">
        <f t="shared" si="110"/>
        <v>0</v>
      </c>
      <c r="L1789" s="10" t="str">
        <f t="shared" si="111"/>
        <v>-</v>
      </c>
    </row>
    <row r="1790" spans="1:12" x14ac:dyDescent="0.3">
      <c r="A1790" s="8"/>
      <c r="B1790" s="8"/>
      <c r="C1790" s="9" t="s">
        <v>965</v>
      </c>
      <c r="D1790" s="9" t="s">
        <v>895</v>
      </c>
      <c r="E1790" s="10">
        <v>11811.32</v>
      </c>
      <c r="F1790" s="10">
        <v>7298.01</v>
      </c>
      <c r="G1790" s="10">
        <v>0</v>
      </c>
      <c r="H1790" s="10">
        <v>0</v>
      </c>
      <c r="I1790" s="10">
        <f t="shared" si="108"/>
        <v>0</v>
      </c>
      <c r="J1790" s="10">
        <f t="shared" si="109"/>
        <v>0</v>
      </c>
      <c r="K1790" s="10">
        <f t="shared" si="110"/>
        <v>0</v>
      </c>
      <c r="L1790" s="10">
        <f t="shared" si="111"/>
        <v>0</v>
      </c>
    </row>
    <row r="1791" spans="1:12" x14ac:dyDescent="0.3">
      <c r="A1791" s="5"/>
      <c r="B1791" s="6" t="s">
        <v>250</v>
      </c>
      <c r="C1791" s="5"/>
      <c r="D1791" s="6" t="s">
        <v>251</v>
      </c>
      <c r="E1791" s="7">
        <f>+E1792</f>
        <v>0</v>
      </c>
      <c r="F1791" s="7">
        <f>+F1792</f>
        <v>438.89</v>
      </c>
      <c r="G1791" s="7">
        <f>+G1792</f>
        <v>0</v>
      </c>
      <c r="H1791" s="7">
        <f>+H1792</f>
        <v>0</v>
      </c>
      <c r="I1791" s="7" t="str">
        <f t="shared" si="108"/>
        <v>-</v>
      </c>
      <c r="J1791" s="7">
        <f t="shared" si="109"/>
        <v>0</v>
      </c>
      <c r="K1791" s="7" t="str">
        <f t="shared" si="110"/>
        <v>-</v>
      </c>
      <c r="L1791" s="7">
        <f t="shared" si="111"/>
        <v>0</v>
      </c>
    </row>
    <row r="1792" spans="1:12" x14ac:dyDescent="0.3">
      <c r="A1792" s="8"/>
      <c r="B1792" s="8"/>
      <c r="C1792" s="9" t="s">
        <v>965</v>
      </c>
      <c r="D1792" s="9" t="s">
        <v>895</v>
      </c>
      <c r="E1792" s="10">
        <v>0</v>
      </c>
      <c r="F1792" s="10">
        <v>438.89</v>
      </c>
      <c r="G1792" s="10">
        <v>0</v>
      </c>
      <c r="H1792" s="10">
        <v>0</v>
      </c>
      <c r="I1792" s="10" t="str">
        <f t="shared" si="108"/>
        <v>-</v>
      </c>
      <c r="J1792" s="10">
        <f t="shared" si="109"/>
        <v>0</v>
      </c>
      <c r="K1792" s="10" t="str">
        <f t="shared" si="110"/>
        <v>-</v>
      </c>
      <c r="L1792" s="10">
        <f t="shared" si="111"/>
        <v>0</v>
      </c>
    </row>
    <row r="1793" spans="1:12" x14ac:dyDescent="0.3">
      <c r="A1793" s="5"/>
      <c r="B1793" s="6" t="s">
        <v>539</v>
      </c>
      <c r="C1793" s="5"/>
      <c r="D1793" s="6" t="s">
        <v>540</v>
      </c>
      <c r="E1793" s="7">
        <f>+E1794</f>
        <v>0</v>
      </c>
      <c r="F1793" s="7">
        <f>+F1794</f>
        <v>20586.55</v>
      </c>
      <c r="G1793" s="7">
        <f>+G1794</f>
        <v>59000</v>
      </c>
      <c r="H1793" s="7">
        <f>+H1794</f>
        <v>0</v>
      </c>
      <c r="I1793" s="7" t="str">
        <f t="shared" si="108"/>
        <v>-</v>
      </c>
      <c r="J1793" s="7">
        <f t="shared" si="109"/>
        <v>286.59488841015127</v>
      </c>
      <c r="K1793" s="7" t="str">
        <f t="shared" si="110"/>
        <v>-</v>
      </c>
      <c r="L1793" s="7">
        <f t="shared" si="111"/>
        <v>0</v>
      </c>
    </row>
    <row r="1794" spans="1:12" x14ac:dyDescent="0.3">
      <c r="A1794" s="8"/>
      <c r="B1794" s="8"/>
      <c r="C1794" s="9" t="s">
        <v>964</v>
      </c>
      <c r="D1794" s="9" t="s">
        <v>957</v>
      </c>
      <c r="E1794" s="10">
        <v>0</v>
      </c>
      <c r="F1794" s="10">
        <v>20586.55</v>
      </c>
      <c r="G1794" s="10">
        <v>59000</v>
      </c>
      <c r="H1794" s="10">
        <v>0</v>
      </c>
      <c r="I1794" s="10" t="str">
        <f t="shared" si="108"/>
        <v>-</v>
      </c>
      <c r="J1794" s="10">
        <f t="shared" si="109"/>
        <v>286.59488841015127</v>
      </c>
      <c r="K1794" s="10" t="str">
        <f t="shared" si="110"/>
        <v>-</v>
      </c>
      <c r="L1794" s="10">
        <f t="shared" si="111"/>
        <v>0</v>
      </c>
    </row>
    <row r="1795" spans="1:12" x14ac:dyDescent="0.3">
      <c r="A1795" s="5"/>
      <c r="B1795" s="6" t="s">
        <v>252</v>
      </c>
      <c r="C1795" s="5"/>
      <c r="D1795" s="6" t="s">
        <v>253</v>
      </c>
      <c r="E1795" s="7">
        <f>+E1796+E1797</f>
        <v>4910.3999999999996</v>
      </c>
      <c r="F1795" s="7">
        <f>+F1796+F1797</f>
        <v>12084.26</v>
      </c>
      <c r="G1795" s="7">
        <f>+G1796+G1797</f>
        <v>32000</v>
      </c>
      <c r="H1795" s="7">
        <f>+H1796+H1797</f>
        <v>59700</v>
      </c>
      <c r="I1795" s="7">
        <f t="shared" ref="I1795:I1858" si="112">IF(E1795&lt;&gt;0,G1795/E1795*100,"-")</f>
        <v>651.67807103290977</v>
      </c>
      <c r="J1795" s="7">
        <f t="shared" ref="J1795:J1858" si="113">IF(F1795&lt;&gt;0,G1795/F1795*100,"-")</f>
        <v>264.80727822804209</v>
      </c>
      <c r="K1795" s="7">
        <f t="shared" ref="K1795:K1858" si="114">IF(E1795&lt;&gt;0,H1795/E1795*100,"-")</f>
        <v>1215.7869012707722</v>
      </c>
      <c r="L1795" s="7">
        <f t="shared" ref="L1795:L1858" si="115">IF(F1795&lt;&gt;0,H1795/F1795*100,"-")</f>
        <v>494.031078444191</v>
      </c>
    </row>
    <row r="1796" spans="1:12" x14ac:dyDescent="0.3">
      <c r="A1796" s="8"/>
      <c r="B1796" s="8"/>
      <c r="C1796" s="9" t="s">
        <v>964</v>
      </c>
      <c r="D1796" s="9" t="s">
        <v>957</v>
      </c>
      <c r="E1796" s="10">
        <v>0</v>
      </c>
      <c r="F1796" s="10">
        <v>4821.16</v>
      </c>
      <c r="G1796" s="10">
        <v>0</v>
      </c>
      <c r="H1796" s="10">
        <v>27700</v>
      </c>
      <c r="I1796" s="10" t="str">
        <f t="shared" si="112"/>
        <v>-</v>
      </c>
      <c r="J1796" s="10">
        <f t="shared" si="113"/>
        <v>0</v>
      </c>
      <c r="K1796" s="10" t="str">
        <f t="shared" si="114"/>
        <v>-</v>
      </c>
      <c r="L1796" s="10">
        <f t="shared" si="115"/>
        <v>574.5505231106207</v>
      </c>
    </row>
    <row r="1797" spans="1:12" x14ac:dyDescent="0.3">
      <c r="A1797" s="8"/>
      <c r="B1797" s="8"/>
      <c r="C1797" s="9" t="s">
        <v>965</v>
      </c>
      <c r="D1797" s="9" t="s">
        <v>895</v>
      </c>
      <c r="E1797" s="10">
        <v>4910.3999999999996</v>
      </c>
      <c r="F1797" s="10">
        <v>7263.1</v>
      </c>
      <c r="G1797" s="10">
        <v>32000</v>
      </c>
      <c r="H1797" s="10">
        <v>32000</v>
      </c>
      <c r="I1797" s="10">
        <f t="shared" si="112"/>
        <v>651.67807103290977</v>
      </c>
      <c r="J1797" s="10">
        <f t="shared" si="113"/>
        <v>440.58322204017566</v>
      </c>
      <c r="K1797" s="10">
        <f t="shared" si="114"/>
        <v>651.67807103290977</v>
      </c>
      <c r="L1797" s="10">
        <f t="shared" si="115"/>
        <v>440.58322204017566</v>
      </c>
    </row>
    <row r="1798" spans="1:12" x14ac:dyDescent="0.3">
      <c r="A1798" s="5"/>
      <c r="B1798" s="6" t="s">
        <v>471</v>
      </c>
      <c r="C1798" s="5"/>
      <c r="D1798" s="6" t="s">
        <v>472</v>
      </c>
      <c r="E1798" s="7">
        <f>+E1799</f>
        <v>0</v>
      </c>
      <c r="F1798" s="7">
        <f>+F1799</f>
        <v>0</v>
      </c>
      <c r="G1798" s="7">
        <f>+G1799</f>
        <v>18800</v>
      </c>
      <c r="H1798" s="7">
        <f>+H1799</f>
        <v>0</v>
      </c>
      <c r="I1798" s="7" t="str">
        <f t="shared" si="112"/>
        <v>-</v>
      </c>
      <c r="J1798" s="7" t="str">
        <f t="shared" si="113"/>
        <v>-</v>
      </c>
      <c r="K1798" s="7" t="str">
        <f t="shared" si="114"/>
        <v>-</v>
      </c>
      <c r="L1798" s="7" t="str">
        <f t="shared" si="115"/>
        <v>-</v>
      </c>
    </row>
    <row r="1799" spans="1:12" x14ac:dyDescent="0.3">
      <c r="A1799" s="8"/>
      <c r="B1799" s="8"/>
      <c r="C1799" s="9" t="s">
        <v>964</v>
      </c>
      <c r="D1799" s="9" t="s">
        <v>957</v>
      </c>
      <c r="E1799" s="10">
        <v>0</v>
      </c>
      <c r="F1799" s="10">
        <v>0</v>
      </c>
      <c r="G1799" s="10">
        <v>18800</v>
      </c>
      <c r="H1799" s="10">
        <v>0</v>
      </c>
      <c r="I1799" s="10" t="str">
        <f t="shared" si="112"/>
        <v>-</v>
      </c>
      <c r="J1799" s="10" t="str">
        <f t="shared" si="113"/>
        <v>-</v>
      </c>
      <c r="K1799" s="10" t="str">
        <f t="shared" si="114"/>
        <v>-</v>
      </c>
      <c r="L1799" s="10" t="str">
        <f t="shared" si="115"/>
        <v>-</v>
      </c>
    </row>
    <row r="1800" spans="1:12" x14ac:dyDescent="0.3">
      <c r="A1800" s="2" t="s">
        <v>968</v>
      </c>
      <c r="B1800" s="3"/>
      <c r="C1800" s="3"/>
      <c r="D1800" s="2" t="s">
        <v>969</v>
      </c>
      <c r="E1800" s="4">
        <f>+E1801+E1805+E1809+E1813+E1819+E1822+E1826+E1828+E1831</f>
        <v>94416.68</v>
      </c>
      <c r="F1800" s="4">
        <f>+F1801+F1805+F1809+F1813+F1819+F1822+F1826+F1828+F1831</f>
        <v>127000.78000000001</v>
      </c>
      <c r="G1800" s="4">
        <f>+G1801+G1805+G1809+G1813+G1819+G1822+G1826+G1828+G1831</f>
        <v>149500</v>
      </c>
      <c r="H1800" s="4">
        <f>+H1801+H1805+H1809+H1813+H1819+H1822+H1826+H1828+H1831</f>
        <v>172000</v>
      </c>
      <c r="I1800" s="4">
        <f t="shared" si="112"/>
        <v>158.34066607722281</v>
      </c>
      <c r="J1800" s="4">
        <f t="shared" si="113"/>
        <v>117.71581245406524</v>
      </c>
      <c r="K1800" s="4">
        <f t="shared" si="114"/>
        <v>182.17120110556738</v>
      </c>
      <c r="L1800" s="4">
        <f t="shared" si="115"/>
        <v>135.43223907758676</v>
      </c>
    </row>
    <row r="1801" spans="1:12" x14ac:dyDescent="0.3">
      <c r="A1801" s="5"/>
      <c r="B1801" s="6" t="s">
        <v>10</v>
      </c>
      <c r="C1801" s="5"/>
      <c r="D1801" s="6" t="s">
        <v>11</v>
      </c>
      <c r="E1801" s="7">
        <f>+E1802+E1803+E1804</f>
        <v>4283.91</v>
      </c>
      <c r="F1801" s="7">
        <f>+F1802+F1803+F1804</f>
        <v>6502.8700000000008</v>
      </c>
      <c r="G1801" s="7">
        <f>+G1802+G1803+G1804</f>
        <v>9550</v>
      </c>
      <c r="H1801" s="7">
        <f>+H1802+H1803+H1804</f>
        <v>9600</v>
      </c>
      <c r="I1801" s="7">
        <f t="shared" si="112"/>
        <v>222.927185678504</v>
      </c>
      <c r="J1801" s="7">
        <f t="shared" si="113"/>
        <v>146.85823336465282</v>
      </c>
      <c r="K1801" s="7">
        <f t="shared" si="114"/>
        <v>224.0943437187056</v>
      </c>
      <c r="L1801" s="7">
        <f t="shared" si="115"/>
        <v>147.62712463881331</v>
      </c>
    </row>
    <row r="1802" spans="1:12" x14ac:dyDescent="0.3">
      <c r="A1802" s="8"/>
      <c r="B1802" s="8"/>
      <c r="C1802" s="9" t="s">
        <v>970</v>
      </c>
      <c r="D1802" s="9" t="s">
        <v>891</v>
      </c>
      <c r="E1802" s="10">
        <v>510.9</v>
      </c>
      <c r="F1802" s="10">
        <v>1775.92</v>
      </c>
      <c r="G1802" s="10">
        <v>1350</v>
      </c>
      <c r="H1802" s="10">
        <v>1400</v>
      </c>
      <c r="I1802" s="10">
        <f t="shared" si="112"/>
        <v>264.23957721667648</v>
      </c>
      <c r="J1802" s="10">
        <f t="shared" si="113"/>
        <v>76.016937699896388</v>
      </c>
      <c r="K1802" s="10">
        <f t="shared" si="114"/>
        <v>274.02622822470153</v>
      </c>
      <c r="L1802" s="10">
        <f t="shared" si="115"/>
        <v>78.83237983692959</v>
      </c>
    </row>
    <row r="1803" spans="1:12" x14ac:dyDescent="0.3">
      <c r="A1803" s="8"/>
      <c r="B1803" s="8"/>
      <c r="C1803" s="9" t="s">
        <v>971</v>
      </c>
      <c r="D1803" s="9" t="s">
        <v>893</v>
      </c>
      <c r="E1803" s="10">
        <v>2223.86</v>
      </c>
      <c r="F1803" s="10">
        <v>3494.78</v>
      </c>
      <c r="G1803" s="10">
        <v>4800</v>
      </c>
      <c r="H1803" s="10">
        <v>4800</v>
      </c>
      <c r="I1803" s="10">
        <f t="shared" si="112"/>
        <v>215.84092523809949</v>
      </c>
      <c r="J1803" s="10">
        <f t="shared" si="113"/>
        <v>137.34770142898839</v>
      </c>
      <c r="K1803" s="10">
        <f t="shared" si="114"/>
        <v>215.84092523809949</v>
      </c>
      <c r="L1803" s="10">
        <f t="shared" si="115"/>
        <v>137.34770142898839</v>
      </c>
    </row>
    <row r="1804" spans="1:12" x14ac:dyDescent="0.3">
      <c r="A1804" s="8"/>
      <c r="B1804" s="8"/>
      <c r="C1804" s="9" t="s">
        <v>972</v>
      </c>
      <c r="D1804" s="9" t="s">
        <v>957</v>
      </c>
      <c r="E1804" s="10">
        <v>1549.15</v>
      </c>
      <c r="F1804" s="10">
        <v>1232.17</v>
      </c>
      <c r="G1804" s="10">
        <v>3400</v>
      </c>
      <c r="H1804" s="10">
        <v>3400</v>
      </c>
      <c r="I1804" s="10">
        <f t="shared" si="112"/>
        <v>219.47519607526709</v>
      </c>
      <c r="J1804" s="10">
        <f t="shared" si="113"/>
        <v>275.93595039645498</v>
      </c>
      <c r="K1804" s="10">
        <f t="shared" si="114"/>
        <v>219.47519607526709</v>
      </c>
      <c r="L1804" s="10">
        <f t="shared" si="115"/>
        <v>275.93595039645498</v>
      </c>
    </row>
    <row r="1805" spans="1:12" x14ac:dyDescent="0.3">
      <c r="A1805" s="5"/>
      <c r="B1805" s="6" t="s">
        <v>41</v>
      </c>
      <c r="C1805" s="5"/>
      <c r="D1805" s="6" t="s">
        <v>42</v>
      </c>
      <c r="E1805" s="7">
        <f>+E1806+E1807+E1808</f>
        <v>1077.96</v>
      </c>
      <c r="F1805" s="7">
        <f>+F1806+F1807+F1808</f>
        <v>5532.99</v>
      </c>
      <c r="G1805" s="7">
        <f>+G1806+G1807+G1808</f>
        <v>3600</v>
      </c>
      <c r="H1805" s="7">
        <f>+H1806+H1807+H1808</f>
        <v>4300</v>
      </c>
      <c r="I1805" s="7">
        <f t="shared" si="112"/>
        <v>333.96415451408211</v>
      </c>
      <c r="J1805" s="7">
        <f t="shared" si="113"/>
        <v>65.064278084724535</v>
      </c>
      <c r="K1805" s="7">
        <f t="shared" si="114"/>
        <v>398.90162900293149</v>
      </c>
      <c r="L1805" s="7">
        <f t="shared" si="115"/>
        <v>77.715665490087645</v>
      </c>
    </row>
    <row r="1806" spans="1:12" x14ac:dyDescent="0.3">
      <c r="A1806" s="8"/>
      <c r="B1806" s="8"/>
      <c r="C1806" s="9" t="s">
        <v>970</v>
      </c>
      <c r="D1806" s="9" t="s">
        <v>891</v>
      </c>
      <c r="E1806" s="10">
        <v>178.8</v>
      </c>
      <c r="F1806" s="10">
        <v>1069.1099999999999</v>
      </c>
      <c r="G1806" s="10">
        <v>600</v>
      </c>
      <c r="H1806" s="10">
        <v>800</v>
      </c>
      <c r="I1806" s="10">
        <f t="shared" si="112"/>
        <v>335.57046979865765</v>
      </c>
      <c r="J1806" s="10">
        <f t="shared" si="113"/>
        <v>56.121446810898789</v>
      </c>
      <c r="K1806" s="10">
        <f t="shared" si="114"/>
        <v>447.42729306487695</v>
      </c>
      <c r="L1806" s="10">
        <f t="shared" si="115"/>
        <v>74.828595747865052</v>
      </c>
    </row>
    <row r="1807" spans="1:12" x14ac:dyDescent="0.3">
      <c r="A1807" s="8"/>
      <c r="B1807" s="8"/>
      <c r="C1807" s="9" t="s">
        <v>971</v>
      </c>
      <c r="D1807" s="9" t="s">
        <v>893</v>
      </c>
      <c r="E1807" s="10">
        <v>899.16</v>
      </c>
      <c r="F1807" s="10">
        <v>4326.58</v>
      </c>
      <c r="G1807" s="10">
        <v>2500</v>
      </c>
      <c r="H1807" s="10">
        <v>3000</v>
      </c>
      <c r="I1807" s="10">
        <f t="shared" si="112"/>
        <v>278.03727923840029</v>
      </c>
      <c r="J1807" s="10">
        <f t="shared" si="113"/>
        <v>57.782359276842222</v>
      </c>
      <c r="K1807" s="10">
        <f t="shared" si="114"/>
        <v>333.64473508608035</v>
      </c>
      <c r="L1807" s="10">
        <f t="shared" si="115"/>
        <v>69.338831132210672</v>
      </c>
    </row>
    <row r="1808" spans="1:12" x14ac:dyDescent="0.3">
      <c r="A1808" s="8"/>
      <c r="B1808" s="8"/>
      <c r="C1808" s="9" t="s">
        <v>972</v>
      </c>
      <c r="D1808" s="9" t="s">
        <v>957</v>
      </c>
      <c r="E1808" s="10">
        <v>0</v>
      </c>
      <c r="F1808" s="10">
        <v>137.30000000000001</v>
      </c>
      <c r="G1808" s="10">
        <v>500</v>
      </c>
      <c r="H1808" s="10">
        <v>500</v>
      </c>
      <c r="I1808" s="10" t="str">
        <f t="shared" si="112"/>
        <v>-</v>
      </c>
      <c r="J1808" s="10">
        <f t="shared" si="113"/>
        <v>364.16605972323379</v>
      </c>
      <c r="K1808" s="10" t="str">
        <f t="shared" si="114"/>
        <v>-</v>
      </c>
      <c r="L1808" s="10">
        <f t="shared" si="115"/>
        <v>364.16605972323379</v>
      </c>
    </row>
    <row r="1809" spans="1:12" x14ac:dyDescent="0.3">
      <c r="A1809" s="5"/>
      <c r="B1809" s="6" t="s">
        <v>45</v>
      </c>
      <c r="C1809" s="5"/>
      <c r="D1809" s="6" t="s">
        <v>46</v>
      </c>
      <c r="E1809" s="7">
        <f>+E1810+E1811+E1812</f>
        <v>14212.41</v>
      </c>
      <c r="F1809" s="7">
        <f>+F1810+F1811+F1812</f>
        <v>16225.630000000001</v>
      </c>
      <c r="G1809" s="7">
        <f>+G1810+G1811+G1812</f>
        <v>27630</v>
      </c>
      <c r="H1809" s="7">
        <f>+H1810+H1811+H1812</f>
        <v>27830</v>
      </c>
      <c r="I1809" s="7">
        <f t="shared" si="112"/>
        <v>194.40756353074531</v>
      </c>
      <c r="J1809" s="7">
        <f t="shared" si="113"/>
        <v>170.28614605411315</v>
      </c>
      <c r="K1809" s="7">
        <f t="shared" si="114"/>
        <v>195.81478440320819</v>
      </c>
      <c r="L1809" s="7">
        <f t="shared" si="115"/>
        <v>171.51876383228262</v>
      </c>
    </row>
    <row r="1810" spans="1:12" x14ac:dyDescent="0.3">
      <c r="A1810" s="8"/>
      <c r="B1810" s="8"/>
      <c r="C1810" s="9" t="s">
        <v>970</v>
      </c>
      <c r="D1810" s="9" t="s">
        <v>891</v>
      </c>
      <c r="E1810" s="10">
        <v>3376.82</v>
      </c>
      <c r="F1810" s="10">
        <v>3075.8</v>
      </c>
      <c r="G1810" s="10">
        <v>3730</v>
      </c>
      <c r="H1810" s="10">
        <v>3830</v>
      </c>
      <c r="I1810" s="10">
        <f t="shared" si="112"/>
        <v>110.45895250561178</v>
      </c>
      <c r="J1810" s="10">
        <f t="shared" si="113"/>
        <v>121.26926328109759</v>
      </c>
      <c r="K1810" s="10">
        <f t="shared" si="114"/>
        <v>113.42031852452898</v>
      </c>
      <c r="L1810" s="10">
        <f t="shared" si="115"/>
        <v>124.52044996423695</v>
      </c>
    </row>
    <row r="1811" spans="1:12" x14ac:dyDescent="0.3">
      <c r="A1811" s="8"/>
      <c r="B1811" s="8"/>
      <c r="C1811" s="9" t="s">
        <v>971</v>
      </c>
      <c r="D1811" s="9" t="s">
        <v>893</v>
      </c>
      <c r="E1811" s="10">
        <v>2006.78</v>
      </c>
      <c r="F1811" s="10">
        <v>1605.46</v>
      </c>
      <c r="G1811" s="10">
        <v>4900</v>
      </c>
      <c r="H1811" s="10">
        <v>5000</v>
      </c>
      <c r="I1811" s="10">
        <f t="shared" si="112"/>
        <v>244.17225605198377</v>
      </c>
      <c r="J1811" s="10">
        <f t="shared" si="113"/>
        <v>305.2084760753927</v>
      </c>
      <c r="K1811" s="10">
        <f t="shared" si="114"/>
        <v>249.15536331835079</v>
      </c>
      <c r="L1811" s="10">
        <f t="shared" si="115"/>
        <v>311.4372204850946</v>
      </c>
    </row>
    <row r="1812" spans="1:12" x14ac:dyDescent="0.3">
      <c r="A1812" s="8"/>
      <c r="B1812" s="8"/>
      <c r="C1812" s="9" t="s">
        <v>972</v>
      </c>
      <c r="D1812" s="9" t="s">
        <v>957</v>
      </c>
      <c r="E1812" s="10">
        <v>8828.81</v>
      </c>
      <c r="F1812" s="10">
        <v>11544.37</v>
      </c>
      <c r="G1812" s="10">
        <v>19000</v>
      </c>
      <c r="H1812" s="10">
        <v>19000</v>
      </c>
      <c r="I1812" s="10">
        <f t="shared" si="112"/>
        <v>215.20454058927533</v>
      </c>
      <c r="J1812" s="10">
        <f t="shared" si="113"/>
        <v>164.58238951107768</v>
      </c>
      <c r="K1812" s="10">
        <f t="shared" si="114"/>
        <v>215.20454058927533</v>
      </c>
      <c r="L1812" s="10">
        <f t="shared" si="115"/>
        <v>164.58238951107768</v>
      </c>
    </row>
    <row r="1813" spans="1:12" x14ac:dyDescent="0.3">
      <c r="A1813" s="5"/>
      <c r="B1813" s="6" t="s">
        <v>51</v>
      </c>
      <c r="C1813" s="5"/>
      <c r="D1813" s="6" t="s">
        <v>52</v>
      </c>
      <c r="E1813" s="7">
        <f>+E1814+E1815+E1816+E1817+E1818</f>
        <v>56265.27</v>
      </c>
      <c r="F1813" s="7">
        <f>+F1814+F1815+F1816+F1817+F1818</f>
        <v>69381.180000000008</v>
      </c>
      <c r="G1813" s="7">
        <f>+G1814+G1815+G1816+G1817+G1818</f>
        <v>64950</v>
      </c>
      <c r="H1813" s="7">
        <f>+H1814+H1815+H1816+H1817+H1818</f>
        <v>68150</v>
      </c>
      <c r="I1813" s="7">
        <f t="shared" si="112"/>
        <v>115.43532982246421</v>
      </c>
      <c r="J1813" s="7">
        <f t="shared" si="113"/>
        <v>93.613282449217479</v>
      </c>
      <c r="K1813" s="7">
        <f t="shared" si="114"/>
        <v>121.12267478677346</v>
      </c>
      <c r="L1813" s="7">
        <f t="shared" si="115"/>
        <v>98.225484201911812</v>
      </c>
    </row>
    <row r="1814" spans="1:12" x14ac:dyDescent="0.3">
      <c r="A1814" s="8"/>
      <c r="B1814" s="8"/>
      <c r="C1814" s="9" t="s">
        <v>970</v>
      </c>
      <c r="D1814" s="9" t="s">
        <v>891</v>
      </c>
      <c r="E1814" s="10">
        <v>360</v>
      </c>
      <c r="F1814" s="10">
        <v>330.1</v>
      </c>
      <c r="G1814" s="10">
        <v>1500</v>
      </c>
      <c r="H1814" s="10">
        <v>1600</v>
      </c>
      <c r="I1814" s="10">
        <f t="shared" si="112"/>
        <v>416.66666666666669</v>
      </c>
      <c r="J1814" s="10">
        <f t="shared" si="113"/>
        <v>454.40775522568913</v>
      </c>
      <c r="K1814" s="10">
        <f t="shared" si="114"/>
        <v>444.44444444444446</v>
      </c>
      <c r="L1814" s="10">
        <f t="shared" si="115"/>
        <v>484.70160557406842</v>
      </c>
    </row>
    <row r="1815" spans="1:12" x14ac:dyDescent="0.3">
      <c r="A1815" s="8"/>
      <c r="B1815" s="8"/>
      <c r="C1815" s="9" t="s">
        <v>971</v>
      </c>
      <c r="D1815" s="9" t="s">
        <v>893</v>
      </c>
      <c r="E1815" s="10">
        <v>721.54</v>
      </c>
      <c r="F1815" s="10">
        <v>518.99</v>
      </c>
      <c r="G1815" s="10">
        <v>1700</v>
      </c>
      <c r="H1815" s="10">
        <v>1800</v>
      </c>
      <c r="I1815" s="10">
        <f t="shared" si="112"/>
        <v>235.60717354547219</v>
      </c>
      <c r="J1815" s="10">
        <f t="shared" si="113"/>
        <v>327.55929786701091</v>
      </c>
      <c r="K1815" s="10">
        <f t="shared" si="114"/>
        <v>249.46641904814703</v>
      </c>
      <c r="L1815" s="10">
        <f t="shared" si="115"/>
        <v>346.82749185918806</v>
      </c>
    </row>
    <row r="1816" spans="1:12" x14ac:dyDescent="0.3">
      <c r="A1816" s="8"/>
      <c r="B1816" s="8"/>
      <c r="C1816" s="9" t="s">
        <v>973</v>
      </c>
      <c r="D1816" s="9" t="s">
        <v>904</v>
      </c>
      <c r="E1816" s="10">
        <v>34993.629999999997</v>
      </c>
      <c r="F1816" s="10">
        <v>38958.9</v>
      </c>
      <c r="G1816" s="10">
        <v>38000</v>
      </c>
      <c r="H1816" s="10">
        <v>38000</v>
      </c>
      <c r="I1816" s="10">
        <f t="shared" si="112"/>
        <v>108.59119216840323</v>
      </c>
      <c r="J1816" s="10">
        <f t="shared" si="113"/>
        <v>97.538688207315914</v>
      </c>
      <c r="K1816" s="10">
        <f t="shared" si="114"/>
        <v>108.59119216840323</v>
      </c>
      <c r="L1816" s="10">
        <f t="shared" si="115"/>
        <v>97.538688207315914</v>
      </c>
    </row>
    <row r="1817" spans="1:12" x14ac:dyDescent="0.3">
      <c r="A1817" s="8"/>
      <c r="B1817" s="8"/>
      <c r="C1817" s="9" t="s">
        <v>972</v>
      </c>
      <c r="D1817" s="9" t="s">
        <v>957</v>
      </c>
      <c r="E1817" s="10">
        <v>20190.099999999999</v>
      </c>
      <c r="F1817" s="10">
        <v>27875.360000000001</v>
      </c>
      <c r="G1817" s="10">
        <v>23750</v>
      </c>
      <c r="H1817" s="10">
        <v>26750</v>
      </c>
      <c r="I1817" s="10">
        <f t="shared" si="112"/>
        <v>117.63190870773302</v>
      </c>
      <c r="J1817" s="10">
        <f t="shared" si="113"/>
        <v>85.200693372211163</v>
      </c>
      <c r="K1817" s="10">
        <f t="shared" si="114"/>
        <v>132.49067612344666</v>
      </c>
      <c r="L1817" s="10">
        <f t="shared" si="115"/>
        <v>95.9628862192273</v>
      </c>
    </row>
    <row r="1818" spans="1:12" x14ac:dyDescent="0.3">
      <c r="A1818" s="8"/>
      <c r="B1818" s="8"/>
      <c r="C1818" s="9" t="s">
        <v>974</v>
      </c>
      <c r="D1818" s="9" t="s">
        <v>895</v>
      </c>
      <c r="E1818" s="10">
        <v>0</v>
      </c>
      <c r="F1818" s="10">
        <v>1697.83</v>
      </c>
      <c r="G1818" s="10">
        <v>0</v>
      </c>
      <c r="H1818" s="10">
        <v>0</v>
      </c>
      <c r="I1818" s="10" t="str">
        <f t="shared" si="112"/>
        <v>-</v>
      </c>
      <c r="J1818" s="10">
        <f t="shared" si="113"/>
        <v>0</v>
      </c>
      <c r="K1818" s="10" t="str">
        <f t="shared" si="114"/>
        <v>-</v>
      </c>
      <c r="L1818" s="10">
        <f t="shared" si="115"/>
        <v>0</v>
      </c>
    </row>
    <row r="1819" spans="1:12" x14ac:dyDescent="0.3">
      <c r="A1819" s="5"/>
      <c r="B1819" s="6" t="s">
        <v>53</v>
      </c>
      <c r="C1819" s="5"/>
      <c r="D1819" s="6" t="s">
        <v>54</v>
      </c>
      <c r="E1819" s="7">
        <f>+E1820+E1821</f>
        <v>1169.05</v>
      </c>
      <c r="F1819" s="7">
        <f>+F1820+F1821</f>
        <v>1148.5900000000001</v>
      </c>
      <c r="G1819" s="7">
        <f>+G1820+G1821</f>
        <v>460</v>
      </c>
      <c r="H1819" s="7">
        <f>+H1820+H1821</f>
        <v>460</v>
      </c>
      <c r="I1819" s="7">
        <f t="shared" si="112"/>
        <v>39.348188700226686</v>
      </c>
      <c r="J1819" s="7">
        <f t="shared" si="113"/>
        <v>40.049103683646905</v>
      </c>
      <c r="K1819" s="7">
        <f t="shared" si="114"/>
        <v>39.348188700226686</v>
      </c>
      <c r="L1819" s="7">
        <f t="shared" si="115"/>
        <v>40.049103683646905</v>
      </c>
    </row>
    <row r="1820" spans="1:12" x14ac:dyDescent="0.3">
      <c r="A1820" s="8"/>
      <c r="B1820" s="8"/>
      <c r="C1820" s="9" t="s">
        <v>970</v>
      </c>
      <c r="D1820" s="9" t="s">
        <v>891</v>
      </c>
      <c r="E1820" s="10">
        <v>292.49</v>
      </c>
      <c r="F1820" s="10">
        <v>262.77</v>
      </c>
      <c r="G1820" s="10">
        <v>360</v>
      </c>
      <c r="H1820" s="10">
        <v>360</v>
      </c>
      <c r="I1820" s="10">
        <f t="shared" si="112"/>
        <v>123.08113097883688</v>
      </c>
      <c r="J1820" s="10">
        <f t="shared" si="113"/>
        <v>137.00194086082885</v>
      </c>
      <c r="K1820" s="10">
        <f t="shared" si="114"/>
        <v>123.08113097883688</v>
      </c>
      <c r="L1820" s="10">
        <f t="shared" si="115"/>
        <v>137.00194086082885</v>
      </c>
    </row>
    <row r="1821" spans="1:12" x14ac:dyDescent="0.3">
      <c r="A1821" s="8"/>
      <c r="B1821" s="8"/>
      <c r="C1821" s="9" t="s">
        <v>972</v>
      </c>
      <c r="D1821" s="9" t="s">
        <v>957</v>
      </c>
      <c r="E1821" s="10">
        <v>876.56</v>
      </c>
      <c r="F1821" s="10">
        <v>885.82</v>
      </c>
      <c r="G1821" s="10">
        <v>100</v>
      </c>
      <c r="H1821" s="10">
        <v>100</v>
      </c>
      <c r="I1821" s="10">
        <f t="shared" si="112"/>
        <v>11.408232180341335</v>
      </c>
      <c r="J1821" s="10">
        <f t="shared" si="113"/>
        <v>11.288975186832538</v>
      </c>
      <c r="K1821" s="10">
        <f t="shared" si="114"/>
        <v>11.408232180341335</v>
      </c>
      <c r="L1821" s="10">
        <f t="shared" si="115"/>
        <v>11.288975186832538</v>
      </c>
    </row>
    <row r="1822" spans="1:12" x14ac:dyDescent="0.3">
      <c r="A1822" s="5"/>
      <c r="B1822" s="6" t="s">
        <v>55</v>
      </c>
      <c r="C1822" s="5"/>
      <c r="D1822" s="6" t="s">
        <v>56</v>
      </c>
      <c r="E1822" s="7">
        <f>+E1823+E1824+E1825</f>
        <v>12517.46</v>
      </c>
      <c r="F1822" s="7">
        <f>+F1823+F1824+F1825</f>
        <v>11908.27</v>
      </c>
      <c r="G1822" s="7">
        <f>+G1823+G1824+G1825</f>
        <v>9310</v>
      </c>
      <c r="H1822" s="7">
        <f>+H1823+H1824+H1825</f>
        <v>9660</v>
      </c>
      <c r="I1822" s="7">
        <f t="shared" si="112"/>
        <v>74.376111447530093</v>
      </c>
      <c r="J1822" s="7">
        <f t="shared" si="113"/>
        <v>78.180961634225625</v>
      </c>
      <c r="K1822" s="7">
        <f t="shared" si="114"/>
        <v>77.172205862850774</v>
      </c>
      <c r="L1822" s="7">
        <f t="shared" si="115"/>
        <v>81.120095530249145</v>
      </c>
    </row>
    <row r="1823" spans="1:12" x14ac:dyDescent="0.3">
      <c r="A1823" s="8"/>
      <c r="B1823" s="8"/>
      <c r="C1823" s="9" t="s">
        <v>970</v>
      </c>
      <c r="D1823" s="9" t="s">
        <v>891</v>
      </c>
      <c r="E1823" s="10">
        <v>4641.6499999999996</v>
      </c>
      <c r="F1823" s="10">
        <v>4603.0600000000004</v>
      </c>
      <c r="G1823" s="10">
        <v>3960</v>
      </c>
      <c r="H1823" s="10">
        <v>4010</v>
      </c>
      <c r="I1823" s="10">
        <f t="shared" si="112"/>
        <v>85.314489459567184</v>
      </c>
      <c r="J1823" s="10">
        <f t="shared" si="113"/>
        <v>86.029728050470766</v>
      </c>
      <c r="K1823" s="10">
        <f t="shared" si="114"/>
        <v>86.391692609309203</v>
      </c>
      <c r="L1823" s="10">
        <f t="shared" si="115"/>
        <v>87.115961990501972</v>
      </c>
    </row>
    <row r="1824" spans="1:12" x14ac:dyDescent="0.3">
      <c r="A1824" s="8"/>
      <c r="B1824" s="8"/>
      <c r="C1824" s="9" t="s">
        <v>971</v>
      </c>
      <c r="D1824" s="9" t="s">
        <v>893</v>
      </c>
      <c r="E1824" s="10">
        <v>1691.66</v>
      </c>
      <c r="F1824" s="10">
        <v>1682.35</v>
      </c>
      <c r="G1824" s="10">
        <v>2100</v>
      </c>
      <c r="H1824" s="10">
        <v>2400</v>
      </c>
      <c r="I1824" s="10">
        <f t="shared" si="112"/>
        <v>124.13842024993203</v>
      </c>
      <c r="J1824" s="10">
        <f t="shared" si="113"/>
        <v>124.82539305138647</v>
      </c>
      <c r="K1824" s="10">
        <f t="shared" si="114"/>
        <v>141.87248028563658</v>
      </c>
      <c r="L1824" s="10">
        <f t="shared" si="115"/>
        <v>142.6575920587274</v>
      </c>
    </row>
    <row r="1825" spans="1:12" x14ac:dyDescent="0.3">
      <c r="A1825" s="8"/>
      <c r="B1825" s="8"/>
      <c r="C1825" s="9" t="s">
        <v>972</v>
      </c>
      <c r="D1825" s="9" t="s">
        <v>957</v>
      </c>
      <c r="E1825" s="10">
        <v>6184.15</v>
      </c>
      <c r="F1825" s="10">
        <v>5622.86</v>
      </c>
      <c r="G1825" s="10">
        <v>3250</v>
      </c>
      <c r="H1825" s="10">
        <v>3250</v>
      </c>
      <c r="I1825" s="10">
        <f t="shared" si="112"/>
        <v>52.553705844780609</v>
      </c>
      <c r="J1825" s="10">
        <f t="shared" si="113"/>
        <v>57.79976737816699</v>
      </c>
      <c r="K1825" s="10">
        <f t="shared" si="114"/>
        <v>52.553705844780609</v>
      </c>
      <c r="L1825" s="10">
        <f t="shared" si="115"/>
        <v>57.79976737816699</v>
      </c>
    </row>
    <row r="1826" spans="1:12" x14ac:dyDescent="0.3">
      <c r="A1826" s="5"/>
      <c r="B1826" s="6" t="s">
        <v>61</v>
      </c>
      <c r="C1826" s="5"/>
      <c r="D1826" s="6" t="s">
        <v>62</v>
      </c>
      <c r="E1826" s="7">
        <f>+E1827</f>
        <v>900</v>
      </c>
      <c r="F1826" s="7">
        <f>+F1827</f>
        <v>699</v>
      </c>
      <c r="G1826" s="7">
        <f>+G1827</f>
        <v>1000</v>
      </c>
      <c r="H1826" s="7">
        <f>+H1827</f>
        <v>1000</v>
      </c>
      <c r="I1826" s="7">
        <f t="shared" si="112"/>
        <v>111.11111111111111</v>
      </c>
      <c r="J1826" s="7">
        <f t="shared" si="113"/>
        <v>143.06151645207439</v>
      </c>
      <c r="K1826" s="7">
        <f t="shared" si="114"/>
        <v>111.11111111111111</v>
      </c>
      <c r="L1826" s="7">
        <f t="shared" si="115"/>
        <v>143.06151645207439</v>
      </c>
    </row>
    <row r="1827" spans="1:12" x14ac:dyDescent="0.3">
      <c r="A1827" s="8"/>
      <c r="B1827" s="8"/>
      <c r="C1827" s="9" t="s">
        <v>971</v>
      </c>
      <c r="D1827" s="9" t="s">
        <v>893</v>
      </c>
      <c r="E1827" s="10">
        <v>900</v>
      </c>
      <c r="F1827" s="10">
        <v>699</v>
      </c>
      <c r="G1827" s="10">
        <v>1000</v>
      </c>
      <c r="H1827" s="10">
        <v>1000</v>
      </c>
      <c r="I1827" s="10">
        <f t="shared" si="112"/>
        <v>111.11111111111111</v>
      </c>
      <c r="J1827" s="10">
        <f t="shared" si="113"/>
        <v>143.06151645207439</v>
      </c>
      <c r="K1827" s="10">
        <f t="shared" si="114"/>
        <v>111.11111111111111</v>
      </c>
      <c r="L1827" s="10">
        <f t="shared" si="115"/>
        <v>143.06151645207439</v>
      </c>
    </row>
    <row r="1828" spans="1:12" x14ac:dyDescent="0.3">
      <c r="A1828" s="5"/>
      <c r="B1828" s="6" t="s">
        <v>89</v>
      </c>
      <c r="C1828" s="5"/>
      <c r="D1828" s="6" t="s">
        <v>90</v>
      </c>
      <c r="E1828" s="7">
        <f>+E1829+E1830</f>
        <v>0</v>
      </c>
      <c r="F1828" s="7">
        <f>+F1829+F1830</f>
        <v>15602.25</v>
      </c>
      <c r="G1828" s="7">
        <f>+G1829+G1830</f>
        <v>11000</v>
      </c>
      <c r="H1828" s="7">
        <f>+H1829+H1830</f>
        <v>15000</v>
      </c>
      <c r="I1828" s="7" t="str">
        <f t="shared" si="112"/>
        <v>-</v>
      </c>
      <c r="J1828" s="7">
        <f t="shared" si="113"/>
        <v>70.502651861109783</v>
      </c>
      <c r="K1828" s="7" t="str">
        <f t="shared" si="114"/>
        <v>-</v>
      </c>
      <c r="L1828" s="7">
        <f t="shared" si="115"/>
        <v>96.139979810604231</v>
      </c>
    </row>
    <row r="1829" spans="1:12" x14ac:dyDescent="0.3">
      <c r="A1829" s="8"/>
      <c r="B1829" s="8"/>
      <c r="C1829" s="9" t="s">
        <v>972</v>
      </c>
      <c r="D1829" s="9" t="s">
        <v>957</v>
      </c>
      <c r="E1829" s="10">
        <v>0</v>
      </c>
      <c r="F1829" s="10">
        <v>0</v>
      </c>
      <c r="G1829" s="10">
        <v>3000</v>
      </c>
      <c r="H1829" s="10">
        <v>5000</v>
      </c>
      <c r="I1829" s="10" t="str">
        <f t="shared" si="112"/>
        <v>-</v>
      </c>
      <c r="J1829" s="10" t="str">
        <f t="shared" si="113"/>
        <v>-</v>
      </c>
      <c r="K1829" s="10" t="str">
        <f t="shared" si="114"/>
        <v>-</v>
      </c>
      <c r="L1829" s="10" t="str">
        <f t="shared" si="115"/>
        <v>-</v>
      </c>
    </row>
    <row r="1830" spans="1:12" x14ac:dyDescent="0.3">
      <c r="A1830" s="8"/>
      <c r="B1830" s="8"/>
      <c r="C1830" s="9" t="s">
        <v>974</v>
      </c>
      <c r="D1830" s="9" t="s">
        <v>895</v>
      </c>
      <c r="E1830" s="10">
        <v>0</v>
      </c>
      <c r="F1830" s="10">
        <v>15602.25</v>
      </c>
      <c r="G1830" s="10">
        <v>8000</v>
      </c>
      <c r="H1830" s="10">
        <v>10000</v>
      </c>
      <c r="I1830" s="10" t="str">
        <f t="shared" si="112"/>
        <v>-</v>
      </c>
      <c r="J1830" s="10">
        <f t="shared" si="113"/>
        <v>51.274655898988932</v>
      </c>
      <c r="K1830" s="10" t="str">
        <f t="shared" si="114"/>
        <v>-</v>
      </c>
      <c r="L1830" s="10">
        <f t="shared" si="115"/>
        <v>64.093319873736164</v>
      </c>
    </row>
    <row r="1831" spans="1:12" x14ac:dyDescent="0.3">
      <c r="A1831" s="5"/>
      <c r="B1831" s="6" t="s">
        <v>252</v>
      </c>
      <c r="C1831" s="5"/>
      <c r="D1831" s="6" t="s">
        <v>253</v>
      </c>
      <c r="E1831" s="7">
        <f>+E1832+E1833</f>
        <v>3990.62</v>
      </c>
      <c r="F1831" s="7">
        <f>+F1832+F1833</f>
        <v>0</v>
      </c>
      <c r="G1831" s="7">
        <f>+G1832+G1833</f>
        <v>22000</v>
      </c>
      <c r="H1831" s="7">
        <f>+H1832+H1833</f>
        <v>36000</v>
      </c>
      <c r="I1831" s="7">
        <f t="shared" si="112"/>
        <v>551.29278157278816</v>
      </c>
      <c r="J1831" s="7" t="str">
        <f t="shared" si="113"/>
        <v>-</v>
      </c>
      <c r="K1831" s="7">
        <f t="shared" si="114"/>
        <v>902.11546075547164</v>
      </c>
      <c r="L1831" s="7" t="str">
        <f t="shared" si="115"/>
        <v>-</v>
      </c>
    </row>
    <row r="1832" spans="1:12" x14ac:dyDescent="0.3">
      <c r="A1832" s="8"/>
      <c r="B1832" s="8"/>
      <c r="C1832" s="9" t="s">
        <v>972</v>
      </c>
      <c r="D1832" s="9" t="s">
        <v>957</v>
      </c>
      <c r="E1832" s="10">
        <v>0</v>
      </c>
      <c r="F1832" s="10">
        <v>0</v>
      </c>
      <c r="G1832" s="10">
        <v>12000</v>
      </c>
      <c r="H1832" s="10">
        <v>17000</v>
      </c>
      <c r="I1832" s="10" t="str">
        <f t="shared" si="112"/>
        <v>-</v>
      </c>
      <c r="J1832" s="10" t="str">
        <f t="shared" si="113"/>
        <v>-</v>
      </c>
      <c r="K1832" s="10" t="str">
        <f t="shared" si="114"/>
        <v>-</v>
      </c>
      <c r="L1832" s="10" t="str">
        <f t="shared" si="115"/>
        <v>-</v>
      </c>
    </row>
    <row r="1833" spans="1:12" x14ac:dyDescent="0.3">
      <c r="A1833" s="8"/>
      <c r="B1833" s="8"/>
      <c r="C1833" s="9" t="s">
        <v>974</v>
      </c>
      <c r="D1833" s="9" t="s">
        <v>895</v>
      </c>
      <c r="E1833" s="10">
        <v>3990.62</v>
      </c>
      <c r="F1833" s="10">
        <v>0</v>
      </c>
      <c r="G1833" s="10">
        <v>10000</v>
      </c>
      <c r="H1833" s="10">
        <v>19000</v>
      </c>
      <c r="I1833" s="10">
        <f t="shared" si="112"/>
        <v>250.58762798763098</v>
      </c>
      <c r="J1833" s="10" t="str">
        <f t="shared" si="113"/>
        <v>-</v>
      </c>
      <c r="K1833" s="10">
        <f t="shared" si="114"/>
        <v>476.11649317649886</v>
      </c>
      <c r="L1833" s="10" t="str">
        <f t="shared" si="115"/>
        <v>-</v>
      </c>
    </row>
    <row r="1834" spans="1:12" x14ac:dyDescent="0.3">
      <c r="A1834" s="2" t="s">
        <v>975</v>
      </c>
      <c r="B1834" s="3"/>
      <c r="C1834" s="3"/>
      <c r="D1834" s="2" t="s">
        <v>976</v>
      </c>
      <c r="E1834" s="4">
        <f>+E1835+E1839+E1842+E1845+E1847+E1852+E1855+E1858+E1860+E1862</f>
        <v>32474.700000000004</v>
      </c>
      <c r="F1834" s="4">
        <f>+F1835+F1839+F1842+F1845+F1847+F1852+F1855+F1858+F1860+F1862</f>
        <v>55436.710000000006</v>
      </c>
      <c r="G1834" s="4">
        <f>+G1835+G1839+G1842+G1845+G1847+G1852+G1855+G1858+G1860+G1862</f>
        <v>94600</v>
      </c>
      <c r="H1834" s="4">
        <f>+H1835+H1839+H1842+H1845+H1847+H1852+H1855+H1858+H1860+H1862</f>
        <v>100500</v>
      </c>
      <c r="I1834" s="4">
        <f t="shared" si="112"/>
        <v>291.30369179699886</v>
      </c>
      <c r="J1834" s="4">
        <f t="shared" si="113"/>
        <v>170.64504729808098</v>
      </c>
      <c r="K1834" s="4">
        <f t="shared" si="114"/>
        <v>309.47168103169543</v>
      </c>
      <c r="L1834" s="4">
        <f t="shared" si="115"/>
        <v>181.28781451857441</v>
      </c>
    </row>
    <row r="1835" spans="1:12" x14ac:dyDescent="0.3">
      <c r="A1835" s="5"/>
      <c r="B1835" s="6" t="s">
        <v>10</v>
      </c>
      <c r="C1835" s="5"/>
      <c r="D1835" s="6" t="s">
        <v>11</v>
      </c>
      <c r="E1835" s="7">
        <f>+E1836+E1837+E1838</f>
        <v>5097.49</v>
      </c>
      <c r="F1835" s="7">
        <f>+F1836+F1837+F1838</f>
        <v>8660.1200000000008</v>
      </c>
      <c r="G1835" s="7">
        <f>+G1836+G1837+G1838</f>
        <v>10440</v>
      </c>
      <c r="H1835" s="7">
        <f>+H1836+H1837+H1838</f>
        <v>9940</v>
      </c>
      <c r="I1835" s="7">
        <f t="shared" si="112"/>
        <v>204.80667936572706</v>
      </c>
      <c r="J1835" s="7">
        <f t="shared" si="113"/>
        <v>120.55260204246592</v>
      </c>
      <c r="K1835" s="7">
        <f t="shared" si="114"/>
        <v>194.99793035395851</v>
      </c>
      <c r="L1835" s="7">
        <f t="shared" si="115"/>
        <v>114.77900999062368</v>
      </c>
    </row>
    <row r="1836" spans="1:12" x14ac:dyDescent="0.3">
      <c r="A1836" s="8"/>
      <c r="B1836" s="8"/>
      <c r="C1836" s="9" t="s">
        <v>977</v>
      </c>
      <c r="D1836" s="9" t="s">
        <v>891</v>
      </c>
      <c r="E1836" s="10">
        <v>2283.5100000000002</v>
      </c>
      <c r="F1836" s="10">
        <v>2761.42</v>
      </c>
      <c r="G1836" s="10">
        <v>1640</v>
      </c>
      <c r="H1836" s="10">
        <v>1640</v>
      </c>
      <c r="I1836" s="10">
        <f t="shared" si="112"/>
        <v>71.819260699537111</v>
      </c>
      <c r="J1836" s="10">
        <f t="shared" si="113"/>
        <v>59.389734267152406</v>
      </c>
      <c r="K1836" s="10">
        <f t="shared" si="114"/>
        <v>71.819260699537111</v>
      </c>
      <c r="L1836" s="10">
        <f t="shared" si="115"/>
        <v>59.389734267152406</v>
      </c>
    </row>
    <row r="1837" spans="1:12" x14ac:dyDescent="0.3">
      <c r="A1837" s="8"/>
      <c r="B1837" s="8"/>
      <c r="C1837" s="9" t="s">
        <v>978</v>
      </c>
      <c r="D1837" s="9" t="s">
        <v>893</v>
      </c>
      <c r="E1837" s="10">
        <v>2488.66</v>
      </c>
      <c r="F1837" s="10">
        <v>4799.05</v>
      </c>
      <c r="G1837" s="10">
        <v>7800</v>
      </c>
      <c r="H1837" s="10">
        <v>7300</v>
      </c>
      <c r="I1837" s="10">
        <f t="shared" si="112"/>
        <v>313.42168074385415</v>
      </c>
      <c r="J1837" s="10">
        <f t="shared" si="113"/>
        <v>162.53216782488201</v>
      </c>
      <c r="K1837" s="10">
        <f t="shared" si="114"/>
        <v>293.33054736283788</v>
      </c>
      <c r="L1837" s="10">
        <f t="shared" si="115"/>
        <v>152.11343911815879</v>
      </c>
    </row>
    <row r="1838" spans="1:12" x14ac:dyDescent="0.3">
      <c r="A1838" s="8"/>
      <c r="B1838" s="8"/>
      <c r="C1838" s="9" t="s">
        <v>979</v>
      </c>
      <c r="D1838" s="9" t="s">
        <v>895</v>
      </c>
      <c r="E1838" s="10">
        <v>325.32</v>
      </c>
      <c r="F1838" s="10">
        <v>1099.6500000000001</v>
      </c>
      <c r="G1838" s="10">
        <v>1000</v>
      </c>
      <c r="H1838" s="10">
        <v>1000</v>
      </c>
      <c r="I1838" s="10">
        <f t="shared" si="112"/>
        <v>307.38964711668513</v>
      </c>
      <c r="J1838" s="10">
        <f t="shared" si="113"/>
        <v>90.938025735461281</v>
      </c>
      <c r="K1838" s="10">
        <f t="shared" si="114"/>
        <v>307.38964711668513</v>
      </c>
      <c r="L1838" s="10">
        <f t="shared" si="115"/>
        <v>90.938025735461281</v>
      </c>
    </row>
    <row r="1839" spans="1:12" x14ac:dyDescent="0.3">
      <c r="A1839" s="5"/>
      <c r="B1839" s="6" t="s">
        <v>41</v>
      </c>
      <c r="C1839" s="5"/>
      <c r="D1839" s="6" t="s">
        <v>42</v>
      </c>
      <c r="E1839" s="7">
        <f>+E1840+E1841</f>
        <v>118.3</v>
      </c>
      <c r="F1839" s="7">
        <f>+F1840+F1841</f>
        <v>1135.6400000000001</v>
      </c>
      <c r="G1839" s="7">
        <f>+G1840+G1841</f>
        <v>1600</v>
      </c>
      <c r="H1839" s="7">
        <f>+H1840+H1841</f>
        <v>1100</v>
      </c>
      <c r="I1839" s="7">
        <f t="shared" si="112"/>
        <v>1352.4936601859679</v>
      </c>
      <c r="J1839" s="7">
        <f t="shared" si="113"/>
        <v>140.88971857278713</v>
      </c>
      <c r="K1839" s="7">
        <f t="shared" si="114"/>
        <v>929.83939137785296</v>
      </c>
      <c r="L1839" s="7">
        <f t="shared" si="115"/>
        <v>96.861681518791158</v>
      </c>
    </row>
    <row r="1840" spans="1:12" x14ac:dyDescent="0.3">
      <c r="A1840" s="8"/>
      <c r="B1840" s="8"/>
      <c r="C1840" s="9" t="s">
        <v>977</v>
      </c>
      <c r="D1840" s="9" t="s">
        <v>891</v>
      </c>
      <c r="E1840" s="10">
        <v>0</v>
      </c>
      <c r="F1840" s="10">
        <v>676.19</v>
      </c>
      <c r="G1840" s="10">
        <v>1000</v>
      </c>
      <c r="H1840" s="10">
        <v>1000</v>
      </c>
      <c r="I1840" s="10" t="str">
        <f t="shared" si="112"/>
        <v>-</v>
      </c>
      <c r="J1840" s="10">
        <f t="shared" si="113"/>
        <v>147.88742808973808</v>
      </c>
      <c r="K1840" s="10" t="str">
        <f t="shared" si="114"/>
        <v>-</v>
      </c>
      <c r="L1840" s="10">
        <f t="shared" si="115"/>
        <v>147.88742808973808</v>
      </c>
    </row>
    <row r="1841" spans="1:12" x14ac:dyDescent="0.3">
      <c r="A1841" s="8"/>
      <c r="B1841" s="8"/>
      <c r="C1841" s="9" t="s">
        <v>978</v>
      </c>
      <c r="D1841" s="9" t="s">
        <v>893</v>
      </c>
      <c r="E1841" s="10">
        <v>118.3</v>
      </c>
      <c r="F1841" s="10">
        <v>459.45</v>
      </c>
      <c r="G1841" s="10">
        <v>600</v>
      </c>
      <c r="H1841" s="10">
        <v>100</v>
      </c>
      <c r="I1841" s="10">
        <f t="shared" si="112"/>
        <v>507.18512256973793</v>
      </c>
      <c r="J1841" s="10">
        <f t="shared" si="113"/>
        <v>130.59092393078683</v>
      </c>
      <c r="K1841" s="10">
        <f t="shared" si="114"/>
        <v>84.530853761622993</v>
      </c>
      <c r="L1841" s="10">
        <f t="shared" si="115"/>
        <v>21.765153988464469</v>
      </c>
    </row>
    <row r="1842" spans="1:12" x14ac:dyDescent="0.3">
      <c r="A1842" s="5"/>
      <c r="B1842" s="6" t="s">
        <v>45</v>
      </c>
      <c r="C1842" s="5"/>
      <c r="D1842" s="6" t="s">
        <v>46</v>
      </c>
      <c r="E1842" s="7">
        <f>+E1843+E1844</f>
        <v>9861.1500000000015</v>
      </c>
      <c r="F1842" s="7">
        <f>+F1843+F1844</f>
        <v>10329.290000000001</v>
      </c>
      <c r="G1842" s="7">
        <f>+G1843+G1844</f>
        <v>14310</v>
      </c>
      <c r="H1842" s="7">
        <f>+H1843+H1844</f>
        <v>14310</v>
      </c>
      <c r="I1842" s="7">
        <f t="shared" si="112"/>
        <v>145.11492067355226</v>
      </c>
      <c r="J1842" s="7">
        <f t="shared" si="113"/>
        <v>138.53807957758954</v>
      </c>
      <c r="K1842" s="7">
        <f t="shared" si="114"/>
        <v>145.11492067355226</v>
      </c>
      <c r="L1842" s="7">
        <f t="shared" si="115"/>
        <v>138.53807957758954</v>
      </c>
    </row>
    <row r="1843" spans="1:12" x14ac:dyDescent="0.3">
      <c r="A1843" s="8"/>
      <c r="B1843" s="8"/>
      <c r="C1843" s="9" t="s">
        <v>977</v>
      </c>
      <c r="D1843" s="9" t="s">
        <v>891</v>
      </c>
      <c r="E1843" s="10">
        <v>3569.84</v>
      </c>
      <c r="F1843" s="10">
        <v>4515.74</v>
      </c>
      <c r="G1843" s="10">
        <v>7110</v>
      </c>
      <c r="H1843" s="10">
        <v>7110</v>
      </c>
      <c r="I1843" s="10">
        <f t="shared" si="112"/>
        <v>199.16859018891603</v>
      </c>
      <c r="J1843" s="10">
        <f t="shared" si="113"/>
        <v>157.44927741632603</v>
      </c>
      <c r="K1843" s="10">
        <f t="shared" si="114"/>
        <v>199.16859018891603</v>
      </c>
      <c r="L1843" s="10">
        <f t="shared" si="115"/>
        <v>157.44927741632603</v>
      </c>
    </row>
    <row r="1844" spans="1:12" x14ac:dyDescent="0.3">
      <c r="A1844" s="8"/>
      <c r="B1844" s="8"/>
      <c r="C1844" s="9" t="s">
        <v>978</v>
      </c>
      <c r="D1844" s="9" t="s">
        <v>893</v>
      </c>
      <c r="E1844" s="10">
        <v>6291.31</v>
      </c>
      <c r="F1844" s="10">
        <v>5813.55</v>
      </c>
      <c r="G1844" s="10">
        <v>7200</v>
      </c>
      <c r="H1844" s="10">
        <v>7200</v>
      </c>
      <c r="I1844" s="10">
        <f t="shared" si="112"/>
        <v>114.44357375490955</v>
      </c>
      <c r="J1844" s="10">
        <f t="shared" si="113"/>
        <v>123.84859509249941</v>
      </c>
      <c r="K1844" s="10">
        <f t="shared" si="114"/>
        <v>114.44357375490955</v>
      </c>
      <c r="L1844" s="10">
        <f t="shared" si="115"/>
        <v>123.84859509249941</v>
      </c>
    </row>
    <row r="1845" spans="1:12" x14ac:dyDescent="0.3">
      <c r="A1845" s="5"/>
      <c r="B1845" s="6" t="s">
        <v>118</v>
      </c>
      <c r="C1845" s="5"/>
      <c r="D1845" s="6" t="s">
        <v>119</v>
      </c>
      <c r="E1845" s="7">
        <f>+E1846</f>
        <v>0</v>
      </c>
      <c r="F1845" s="7">
        <f>+F1846</f>
        <v>0</v>
      </c>
      <c r="G1845" s="7">
        <f>+G1846</f>
        <v>12500</v>
      </c>
      <c r="H1845" s="7">
        <f>+H1846</f>
        <v>11000</v>
      </c>
      <c r="I1845" s="7" t="str">
        <f t="shared" si="112"/>
        <v>-</v>
      </c>
      <c r="J1845" s="7" t="str">
        <f t="shared" si="113"/>
        <v>-</v>
      </c>
      <c r="K1845" s="7" t="str">
        <f t="shared" si="114"/>
        <v>-</v>
      </c>
      <c r="L1845" s="7" t="str">
        <f t="shared" si="115"/>
        <v>-</v>
      </c>
    </row>
    <row r="1846" spans="1:12" x14ac:dyDescent="0.3">
      <c r="A1846" s="8"/>
      <c r="B1846" s="8"/>
      <c r="C1846" s="9" t="s">
        <v>980</v>
      </c>
      <c r="D1846" s="9" t="s">
        <v>904</v>
      </c>
      <c r="E1846" s="10">
        <v>0</v>
      </c>
      <c r="F1846" s="10">
        <v>0</v>
      </c>
      <c r="G1846" s="10">
        <v>12500</v>
      </c>
      <c r="H1846" s="10">
        <v>11000</v>
      </c>
      <c r="I1846" s="10" t="str">
        <f t="shared" si="112"/>
        <v>-</v>
      </c>
      <c r="J1846" s="10" t="str">
        <f t="shared" si="113"/>
        <v>-</v>
      </c>
      <c r="K1846" s="10" t="str">
        <f t="shared" si="114"/>
        <v>-</v>
      </c>
      <c r="L1846" s="10" t="str">
        <f t="shared" si="115"/>
        <v>-</v>
      </c>
    </row>
    <row r="1847" spans="1:12" x14ac:dyDescent="0.3">
      <c r="A1847" s="5"/>
      <c r="B1847" s="6" t="s">
        <v>51</v>
      </c>
      <c r="C1847" s="5"/>
      <c r="D1847" s="6" t="s">
        <v>52</v>
      </c>
      <c r="E1847" s="7">
        <f>+E1848+E1849+E1850+E1851</f>
        <v>16035.72</v>
      </c>
      <c r="F1847" s="7">
        <f>+F1848+F1849+F1850+F1851</f>
        <v>31586.590000000004</v>
      </c>
      <c r="G1847" s="7">
        <f>+G1848+G1849+G1850+G1851</f>
        <v>15050</v>
      </c>
      <c r="H1847" s="7">
        <f>+H1848+H1849+H1850+H1851</f>
        <v>14050</v>
      </c>
      <c r="I1847" s="7">
        <f t="shared" si="112"/>
        <v>93.852973237247852</v>
      </c>
      <c r="J1847" s="7">
        <f t="shared" si="113"/>
        <v>47.646802013132785</v>
      </c>
      <c r="K1847" s="7">
        <f t="shared" si="114"/>
        <v>87.616895281284542</v>
      </c>
      <c r="L1847" s="7">
        <f t="shared" si="115"/>
        <v>44.480901547143894</v>
      </c>
    </row>
    <row r="1848" spans="1:12" x14ac:dyDescent="0.3">
      <c r="A1848" s="8"/>
      <c r="B1848" s="8"/>
      <c r="C1848" s="9" t="s">
        <v>977</v>
      </c>
      <c r="D1848" s="9" t="s">
        <v>891</v>
      </c>
      <c r="E1848" s="10">
        <v>311.10000000000002</v>
      </c>
      <c r="F1848" s="10">
        <v>765.9</v>
      </c>
      <c r="G1848" s="10">
        <v>950</v>
      </c>
      <c r="H1848" s="10">
        <v>950</v>
      </c>
      <c r="I1848" s="10">
        <f t="shared" si="112"/>
        <v>305.36804885888779</v>
      </c>
      <c r="J1848" s="10">
        <f t="shared" si="113"/>
        <v>124.0370805588197</v>
      </c>
      <c r="K1848" s="10">
        <f t="shared" si="114"/>
        <v>305.36804885888779</v>
      </c>
      <c r="L1848" s="10">
        <f t="shared" si="115"/>
        <v>124.0370805588197</v>
      </c>
    </row>
    <row r="1849" spans="1:12" x14ac:dyDescent="0.3">
      <c r="A1849" s="8"/>
      <c r="B1849" s="8"/>
      <c r="C1849" s="9" t="s">
        <v>978</v>
      </c>
      <c r="D1849" s="9" t="s">
        <v>893</v>
      </c>
      <c r="E1849" s="10">
        <v>400</v>
      </c>
      <c r="F1849" s="10">
        <v>0</v>
      </c>
      <c r="G1849" s="10">
        <v>100</v>
      </c>
      <c r="H1849" s="10">
        <v>100</v>
      </c>
      <c r="I1849" s="10">
        <f t="shared" si="112"/>
        <v>25</v>
      </c>
      <c r="J1849" s="10" t="str">
        <f t="shared" si="113"/>
        <v>-</v>
      </c>
      <c r="K1849" s="10">
        <f t="shared" si="114"/>
        <v>25</v>
      </c>
      <c r="L1849" s="10" t="str">
        <f t="shared" si="115"/>
        <v>-</v>
      </c>
    </row>
    <row r="1850" spans="1:12" x14ac:dyDescent="0.3">
      <c r="A1850" s="8"/>
      <c r="B1850" s="8"/>
      <c r="C1850" s="9" t="s">
        <v>980</v>
      </c>
      <c r="D1850" s="9" t="s">
        <v>904</v>
      </c>
      <c r="E1850" s="10">
        <v>14897.39</v>
      </c>
      <c r="F1850" s="10">
        <v>22633.43</v>
      </c>
      <c r="G1850" s="10">
        <v>12500</v>
      </c>
      <c r="H1850" s="10">
        <v>11000</v>
      </c>
      <c r="I1850" s="10">
        <f t="shared" si="112"/>
        <v>83.907315308251981</v>
      </c>
      <c r="J1850" s="10">
        <f t="shared" si="113"/>
        <v>55.228040999530336</v>
      </c>
      <c r="K1850" s="10">
        <f t="shared" si="114"/>
        <v>73.838437471261742</v>
      </c>
      <c r="L1850" s="10">
        <f t="shared" si="115"/>
        <v>48.600676079586698</v>
      </c>
    </row>
    <row r="1851" spans="1:12" x14ac:dyDescent="0.3">
      <c r="A1851" s="8"/>
      <c r="B1851" s="8"/>
      <c r="C1851" s="9" t="s">
        <v>979</v>
      </c>
      <c r="D1851" s="9" t="s">
        <v>895</v>
      </c>
      <c r="E1851" s="10">
        <v>427.23</v>
      </c>
      <c r="F1851" s="10">
        <v>8187.26</v>
      </c>
      <c r="G1851" s="10">
        <v>1500</v>
      </c>
      <c r="H1851" s="10">
        <v>2000</v>
      </c>
      <c r="I1851" s="10">
        <f t="shared" si="112"/>
        <v>351.09893968120213</v>
      </c>
      <c r="J1851" s="10">
        <f t="shared" si="113"/>
        <v>18.321147734406871</v>
      </c>
      <c r="K1851" s="10">
        <f t="shared" si="114"/>
        <v>468.13191957493621</v>
      </c>
      <c r="L1851" s="10">
        <f t="shared" si="115"/>
        <v>24.428196979209162</v>
      </c>
    </row>
    <row r="1852" spans="1:12" x14ac:dyDescent="0.3">
      <c r="A1852" s="5"/>
      <c r="B1852" s="6" t="s">
        <v>55</v>
      </c>
      <c r="C1852" s="5"/>
      <c r="D1852" s="6" t="s">
        <v>56</v>
      </c>
      <c r="E1852" s="7">
        <f>+E1853+E1854</f>
        <v>761.48</v>
      </c>
      <c r="F1852" s="7">
        <f>+F1853+F1854</f>
        <v>721.45</v>
      </c>
      <c r="G1852" s="7">
        <f>+G1853+G1854</f>
        <v>1600</v>
      </c>
      <c r="H1852" s="7">
        <f>+H1853+H1854</f>
        <v>1600</v>
      </c>
      <c r="I1852" s="7">
        <f t="shared" si="112"/>
        <v>210.11714030572045</v>
      </c>
      <c r="J1852" s="7">
        <f t="shared" si="113"/>
        <v>221.77559082403491</v>
      </c>
      <c r="K1852" s="7">
        <f t="shared" si="114"/>
        <v>210.11714030572045</v>
      </c>
      <c r="L1852" s="7">
        <f t="shared" si="115"/>
        <v>221.77559082403491</v>
      </c>
    </row>
    <row r="1853" spans="1:12" x14ac:dyDescent="0.3">
      <c r="A1853" s="8"/>
      <c r="B1853" s="8"/>
      <c r="C1853" s="9" t="s">
        <v>977</v>
      </c>
      <c r="D1853" s="9" t="s">
        <v>891</v>
      </c>
      <c r="E1853" s="10">
        <v>761.48</v>
      </c>
      <c r="F1853" s="10">
        <v>721.45</v>
      </c>
      <c r="G1853" s="10">
        <v>1300</v>
      </c>
      <c r="H1853" s="10">
        <v>1300</v>
      </c>
      <c r="I1853" s="10">
        <f t="shared" si="112"/>
        <v>170.72017649839785</v>
      </c>
      <c r="J1853" s="10">
        <f t="shared" si="113"/>
        <v>180.19266754452838</v>
      </c>
      <c r="K1853" s="10">
        <f t="shared" si="114"/>
        <v>170.72017649839785</v>
      </c>
      <c r="L1853" s="10">
        <f t="shared" si="115"/>
        <v>180.19266754452838</v>
      </c>
    </row>
    <row r="1854" spans="1:12" x14ac:dyDescent="0.3">
      <c r="A1854" s="8"/>
      <c r="B1854" s="8"/>
      <c r="C1854" s="9" t="s">
        <v>978</v>
      </c>
      <c r="D1854" s="9" t="s">
        <v>893</v>
      </c>
      <c r="E1854" s="10">
        <v>0</v>
      </c>
      <c r="F1854" s="10">
        <v>0</v>
      </c>
      <c r="G1854" s="10">
        <v>300</v>
      </c>
      <c r="H1854" s="10">
        <v>300</v>
      </c>
      <c r="I1854" s="10" t="str">
        <f t="shared" si="112"/>
        <v>-</v>
      </c>
      <c r="J1854" s="10" t="str">
        <f t="shared" si="113"/>
        <v>-</v>
      </c>
      <c r="K1854" s="10" t="str">
        <f t="shared" si="114"/>
        <v>-</v>
      </c>
      <c r="L1854" s="10" t="str">
        <f t="shared" si="115"/>
        <v>-</v>
      </c>
    </row>
    <row r="1855" spans="1:12" x14ac:dyDescent="0.3">
      <c r="A1855" s="5"/>
      <c r="B1855" s="6" t="s">
        <v>61</v>
      </c>
      <c r="C1855" s="5"/>
      <c r="D1855" s="6" t="s">
        <v>62</v>
      </c>
      <c r="E1855" s="7">
        <f>+E1856+E1857</f>
        <v>400</v>
      </c>
      <c r="F1855" s="7">
        <f>+F1856+F1857</f>
        <v>1700</v>
      </c>
      <c r="G1855" s="7">
        <f>+G1856+G1857</f>
        <v>1000</v>
      </c>
      <c r="H1855" s="7">
        <f>+H1856+H1857</f>
        <v>1000</v>
      </c>
      <c r="I1855" s="7">
        <f t="shared" si="112"/>
        <v>250</v>
      </c>
      <c r="J1855" s="7">
        <f t="shared" si="113"/>
        <v>58.82352941176471</v>
      </c>
      <c r="K1855" s="7">
        <f t="shared" si="114"/>
        <v>250</v>
      </c>
      <c r="L1855" s="7">
        <f t="shared" si="115"/>
        <v>58.82352941176471</v>
      </c>
    </row>
    <row r="1856" spans="1:12" x14ac:dyDescent="0.3">
      <c r="A1856" s="8"/>
      <c r="B1856" s="8"/>
      <c r="C1856" s="9" t="s">
        <v>977</v>
      </c>
      <c r="D1856" s="9" t="s">
        <v>891</v>
      </c>
      <c r="E1856" s="10">
        <v>400</v>
      </c>
      <c r="F1856" s="10">
        <v>0</v>
      </c>
      <c r="G1856" s="10">
        <v>0</v>
      </c>
      <c r="H1856" s="10">
        <v>0</v>
      </c>
      <c r="I1856" s="10">
        <f t="shared" si="112"/>
        <v>0</v>
      </c>
      <c r="J1856" s="10" t="str">
        <f t="shared" si="113"/>
        <v>-</v>
      </c>
      <c r="K1856" s="10">
        <f t="shared" si="114"/>
        <v>0</v>
      </c>
      <c r="L1856" s="10" t="str">
        <f t="shared" si="115"/>
        <v>-</v>
      </c>
    </row>
    <row r="1857" spans="1:12" x14ac:dyDescent="0.3">
      <c r="A1857" s="8"/>
      <c r="B1857" s="8"/>
      <c r="C1857" s="9" t="s">
        <v>978</v>
      </c>
      <c r="D1857" s="9" t="s">
        <v>893</v>
      </c>
      <c r="E1857" s="10">
        <v>0</v>
      </c>
      <c r="F1857" s="10">
        <v>1700</v>
      </c>
      <c r="G1857" s="10">
        <v>1000</v>
      </c>
      <c r="H1857" s="10">
        <v>1000</v>
      </c>
      <c r="I1857" s="10" t="str">
        <f t="shared" si="112"/>
        <v>-</v>
      </c>
      <c r="J1857" s="10">
        <f t="shared" si="113"/>
        <v>58.82352941176471</v>
      </c>
      <c r="K1857" s="10" t="str">
        <f t="shared" si="114"/>
        <v>-</v>
      </c>
      <c r="L1857" s="10">
        <f t="shared" si="115"/>
        <v>58.82352941176471</v>
      </c>
    </row>
    <row r="1858" spans="1:12" x14ac:dyDescent="0.3">
      <c r="A1858" s="5"/>
      <c r="B1858" s="6" t="s">
        <v>89</v>
      </c>
      <c r="C1858" s="5"/>
      <c r="D1858" s="6" t="s">
        <v>90</v>
      </c>
      <c r="E1858" s="7">
        <f>+E1859</f>
        <v>0</v>
      </c>
      <c r="F1858" s="7">
        <f>+F1859</f>
        <v>455.72</v>
      </c>
      <c r="G1858" s="7">
        <f>+G1859</f>
        <v>0</v>
      </c>
      <c r="H1858" s="7">
        <f>+H1859</f>
        <v>0</v>
      </c>
      <c r="I1858" s="7" t="str">
        <f t="shared" si="112"/>
        <v>-</v>
      </c>
      <c r="J1858" s="7">
        <f t="shared" si="113"/>
        <v>0</v>
      </c>
      <c r="K1858" s="7" t="str">
        <f t="shared" si="114"/>
        <v>-</v>
      </c>
      <c r="L1858" s="7">
        <f t="shared" si="115"/>
        <v>0</v>
      </c>
    </row>
    <row r="1859" spans="1:12" x14ac:dyDescent="0.3">
      <c r="A1859" s="8"/>
      <c r="B1859" s="8"/>
      <c r="C1859" s="9" t="s">
        <v>979</v>
      </c>
      <c r="D1859" s="9" t="s">
        <v>895</v>
      </c>
      <c r="E1859" s="10">
        <v>0</v>
      </c>
      <c r="F1859" s="10">
        <v>455.72</v>
      </c>
      <c r="G1859" s="10">
        <v>0</v>
      </c>
      <c r="H1859" s="10">
        <v>0</v>
      </c>
      <c r="I1859" s="10" t="str">
        <f t="shared" ref="I1859:I1922" si="116">IF(E1859&lt;&gt;0,G1859/E1859*100,"-")</f>
        <v>-</v>
      </c>
      <c r="J1859" s="10">
        <f t="shared" ref="J1859:J1922" si="117">IF(F1859&lt;&gt;0,G1859/F1859*100,"-")</f>
        <v>0</v>
      </c>
      <c r="K1859" s="10" t="str">
        <f t="shared" ref="K1859:K1922" si="118">IF(E1859&lt;&gt;0,H1859/E1859*100,"-")</f>
        <v>-</v>
      </c>
      <c r="L1859" s="10">
        <f t="shared" ref="L1859:L1922" si="119">IF(F1859&lt;&gt;0,H1859/F1859*100,"-")</f>
        <v>0</v>
      </c>
    </row>
    <row r="1860" spans="1:12" x14ac:dyDescent="0.3">
      <c r="A1860" s="5"/>
      <c r="B1860" s="6" t="s">
        <v>250</v>
      </c>
      <c r="C1860" s="5"/>
      <c r="D1860" s="6" t="s">
        <v>251</v>
      </c>
      <c r="E1860" s="7">
        <f>+E1861</f>
        <v>200.56</v>
      </c>
      <c r="F1860" s="7">
        <f>+F1861</f>
        <v>145.9</v>
      </c>
      <c r="G1860" s="7">
        <f>+G1861</f>
        <v>0</v>
      </c>
      <c r="H1860" s="7">
        <f>+H1861</f>
        <v>0</v>
      </c>
      <c r="I1860" s="7">
        <f t="shared" si="116"/>
        <v>0</v>
      </c>
      <c r="J1860" s="7">
        <f t="shared" si="117"/>
        <v>0</v>
      </c>
      <c r="K1860" s="7">
        <f t="shared" si="118"/>
        <v>0</v>
      </c>
      <c r="L1860" s="7">
        <f t="shared" si="119"/>
        <v>0</v>
      </c>
    </row>
    <row r="1861" spans="1:12" x14ac:dyDescent="0.3">
      <c r="A1861" s="8"/>
      <c r="B1861" s="8"/>
      <c r="C1861" s="9" t="s">
        <v>979</v>
      </c>
      <c r="D1861" s="9" t="s">
        <v>895</v>
      </c>
      <c r="E1861" s="10">
        <v>200.56</v>
      </c>
      <c r="F1861" s="10">
        <v>145.9</v>
      </c>
      <c r="G1861" s="10">
        <v>0</v>
      </c>
      <c r="H1861" s="10">
        <v>0</v>
      </c>
      <c r="I1861" s="10">
        <f t="shared" si="116"/>
        <v>0</v>
      </c>
      <c r="J1861" s="10">
        <f t="shared" si="117"/>
        <v>0</v>
      </c>
      <c r="K1861" s="10">
        <f t="shared" si="118"/>
        <v>0</v>
      </c>
      <c r="L1861" s="10">
        <f t="shared" si="119"/>
        <v>0</v>
      </c>
    </row>
    <row r="1862" spans="1:12" x14ac:dyDescent="0.3">
      <c r="A1862" s="5"/>
      <c r="B1862" s="6" t="s">
        <v>252</v>
      </c>
      <c r="C1862" s="5"/>
      <c r="D1862" s="6" t="s">
        <v>253</v>
      </c>
      <c r="E1862" s="7">
        <f>+E1863</f>
        <v>0</v>
      </c>
      <c r="F1862" s="7">
        <f>+F1863</f>
        <v>702</v>
      </c>
      <c r="G1862" s="7">
        <f>+G1863</f>
        <v>38100</v>
      </c>
      <c r="H1862" s="7">
        <f>+H1863</f>
        <v>47500</v>
      </c>
      <c r="I1862" s="7" t="str">
        <f t="shared" si="116"/>
        <v>-</v>
      </c>
      <c r="J1862" s="7">
        <f t="shared" si="117"/>
        <v>5427.3504273504277</v>
      </c>
      <c r="K1862" s="7" t="str">
        <f t="shared" si="118"/>
        <v>-</v>
      </c>
      <c r="L1862" s="7">
        <f t="shared" si="119"/>
        <v>6766.3817663817663</v>
      </c>
    </row>
    <row r="1863" spans="1:12" x14ac:dyDescent="0.3">
      <c r="A1863" s="8"/>
      <c r="B1863" s="8"/>
      <c r="C1863" s="9" t="s">
        <v>979</v>
      </c>
      <c r="D1863" s="9" t="s">
        <v>895</v>
      </c>
      <c r="E1863" s="10">
        <v>0</v>
      </c>
      <c r="F1863" s="10">
        <v>702</v>
      </c>
      <c r="G1863" s="10">
        <v>38100</v>
      </c>
      <c r="H1863" s="10">
        <v>47500</v>
      </c>
      <c r="I1863" s="10" t="str">
        <f t="shared" si="116"/>
        <v>-</v>
      </c>
      <c r="J1863" s="10">
        <f t="shared" si="117"/>
        <v>5427.3504273504277</v>
      </c>
      <c r="K1863" s="10" t="str">
        <f t="shared" si="118"/>
        <v>-</v>
      </c>
      <c r="L1863" s="10">
        <f t="shared" si="119"/>
        <v>6766.3817663817663</v>
      </c>
    </row>
    <row r="1864" spans="1:12" x14ac:dyDescent="0.3">
      <c r="A1864" s="2" t="s">
        <v>981</v>
      </c>
      <c r="B1864" s="3"/>
      <c r="C1864" s="3"/>
      <c r="D1864" s="2" t="s">
        <v>982</v>
      </c>
      <c r="E1864" s="4">
        <f>+E1865+E1869+E1872+E1876+E1882+E1884+E1888+E1891</f>
        <v>36972.040000000008</v>
      </c>
      <c r="F1864" s="4">
        <f>+F1865+F1869+F1872+F1876+F1882+F1884+F1888+F1891</f>
        <v>33363.42</v>
      </c>
      <c r="G1864" s="4">
        <f>+G1865+G1869+G1872+G1876+G1882+G1884+G1888+G1891</f>
        <v>68000</v>
      </c>
      <c r="H1864" s="4">
        <f>+H1865+H1869+H1872+H1876+H1882+H1884+H1888+H1891</f>
        <v>73500</v>
      </c>
      <c r="I1864" s="4">
        <f t="shared" si="116"/>
        <v>183.92276974708452</v>
      </c>
      <c r="J1864" s="4">
        <f t="shared" si="117"/>
        <v>203.81603564622574</v>
      </c>
      <c r="K1864" s="4">
        <f t="shared" si="118"/>
        <v>198.79887612368694</v>
      </c>
      <c r="L1864" s="4">
        <f t="shared" si="119"/>
        <v>220.30115617643514</v>
      </c>
    </row>
    <row r="1865" spans="1:12" x14ac:dyDescent="0.3">
      <c r="A1865" s="5"/>
      <c r="B1865" s="6" t="s">
        <v>10</v>
      </c>
      <c r="C1865" s="5"/>
      <c r="D1865" s="6" t="s">
        <v>11</v>
      </c>
      <c r="E1865" s="7">
        <f>+E1866+E1867+E1868</f>
        <v>2818.75</v>
      </c>
      <c r="F1865" s="7">
        <f>+F1866+F1867+F1868</f>
        <v>2809.24</v>
      </c>
      <c r="G1865" s="7">
        <f>+G1866+G1867+G1868</f>
        <v>4690</v>
      </c>
      <c r="H1865" s="7">
        <f>+H1866+H1867+H1868</f>
        <v>5690</v>
      </c>
      <c r="I1865" s="7">
        <f t="shared" si="116"/>
        <v>166.38580931263857</v>
      </c>
      <c r="J1865" s="7">
        <f t="shared" si="117"/>
        <v>166.94906807535133</v>
      </c>
      <c r="K1865" s="7">
        <f t="shared" si="118"/>
        <v>201.86252771618624</v>
      </c>
      <c r="L1865" s="7">
        <f t="shared" si="119"/>
        <v>202.54588429610857</v>
      </c>
    </row>
    <row r="1866" spans="1:12" x14ac:dyDescent="0.3">
      <c r="A1866" s="8"/>
      <c r="B1866" s="8"/>
      <c r="C1866" s="9" t="s">
        <v>983</v>
      </c>
      <c r="D1866" s="9" t="s">
        <v>891</v>
      </c>
      <c r="E1866" s="10">
        <v>745.25</v>
      </c>
      <c r="F1866" s="10">
        <v>709.81</v>
      </c>
      <c r="G1866" s="10">
        <v>1350</v>
      </c>
      <c r="H1866" s="10">
        <v>2050</v>
      </c>
      <c r="I1866" s="10">
        <f t="shared" si="116"/>
        <v>181.14726601811472</v>
      </c>
      <c r="J1866" s="10">
        <f t="shared" si="117"/>
        <v>190.19174145193787</v>
      </c>
      <c r="K1866" s="10">
        <f t="shared" si="118"/>
        <v>275.07547802750753</v>
      </c>
      <c r="L1866" s="10">
        <f t="shared" si="119"/>
        <v>288.80968146405377</v>
      </c>
    </row>
    <row r="1867" spans="1:12" x14ac:dyDescent="0.3">
      <c r="A1867" s="8"/>
      <c r="B1867" s="8"/>
      <c r="C1867" s="9" t="s">
        <v>984</v>
      </c>
      <c r="D1867" s="9" t="s">
        <v>893</v>
      </c>
      <c r="E1867" s="10">
        <v>1099.5899999999999</v>
      </c>
      <c r="F1867" s="10">
        <v>1152.27</v>
      </c>
      <c r="G1867" s="10">
        <v>2240</v>
      </c>
      <c r="H1867" s="10">
        <v>2540</v>
      </c>
      <c r="I1867" s="10">
        <f t="shared" si="116"/>
        <v>203.71229276366648</v>
      </c>
      <c r="J1867" s="10">
        <f t="shared" si="117"/>
        <v>194.39888220642732</v>
      </c>
      <c r="K1867" s="10">
        <f t="shared" si="118"/>
        <v>230.99518911594322</v>
      </c>
      <c r="L1867" s="10">
        <f t="shared" si="119"/>
        <v>220.43444678764524</v>
      </c>
    </row>
    <row r="1868" spans="1:12" x14ac:dyDescent="0.3">
      <c r="A1868" s="8"/>
      <c r="B1868" s="8"/>
      <c r="C1868" s="9" t="s">
        <v>985</v>
      </c>
      <c r="D1868" s="9" t="s">
        <v>957</v>
      </c>
      <c r="E1868" s="10">
        <v>973.91</v>
      </c>
      <c r="F1868" s="10">
        <v>947.16</v>
      </c>
      <c r="G1868" s="10">
        <v>1100</v>
      </c>
      <c r="H1868" s="10">
        <v>1100</v>
      </c>
      <c r="I1868" s="10">
        <f t="shared" si="116"/>
        <v>112.94678153012086</v>
      </c>
      <c r="J1868" s="10">
        <f t="shared" si="117"/>
        <v>116.13666117656996</v>
      </c>
      <c r="K1868" s="10">
        <f t="shared" si="118"/>
        <v>112.94678153012086</v>
      </c>
      <c r="L1868" s="10">
        <f t="shared" si="119"/>
        <v>116.13666117656996</v>
      </c>
    </row>
    <row r="1869" spans="1:12" x14ac:dyDescent="0.3">
      <c r="A1869" s="5"/>
      <c r="B1869" s="6" t="s">
        <v>41</v>
      </c>
      <c r="C1869" s="5"/>
      <c r="D1869" s="6" t="s">
        <v>42</v>
      </c>
      <c r="E1869" s="7">
        <f>+E1870+E1871</f>
        <v>199.99</v>
      </c>
      <c r="F1869" s="7">
        <f>+F1870+F1871</f>
        <v>103.99</v>
      </c>
      <c r="G1869" s="7">
        <f>+G1870+G1871</f>
        <v>250</v>
      </c>
      <c r="H1869" s="7">
        <f>+H1870+H1871</f>
        <v>310</v>
      </c>
      <c r="I1869" s="7">
        <f t="shared" si="116"/>
        <v>125.00625031251562</v>
      </c>
      <c r="J1869" s="7">
        <f t="shared" si="117"/>
        <v>240.40773151264548</v>
      </c>
      <c r="K1869" s="7">
        <f t="shared" si="118"/>
        <v>155.00775038751937</v>
      </c>
      <c r="L1869" s="7">
        <f t="shared" si="119"/>
        <v>298.10558707568038</v>
      </c>
    </row>
    <row r="1870" spans="1:12" x14ac:dyDescent="0.3">
      <c r="A1870" s="8"/>
      <c r="B1870" s="8"/>
      <c r="C1870" s="9" t="s">
        <v>984</v>
      </c>
      <c r="D1870" s="9" t="s">
        <v>893</v>
      </c>
      <c r="E1870" s="10">
        <v>0</v>
      </c>
      <c r="F1870" s="10">
        <v>0</v>
      </c>
      <c r="G1870" s="10">
        <v>150</v>
      </c>
      <c r="H1870" s="10">
        <v>210</v>
      </c>
      <c r="I1870" s="10" t="str">
        <f t="shared" si="116"/>
        <v>-</v>
      </c>
      <c r="J1870" s="10" t="str">
        <f t="shared" si="117"/>
        <v>-</v>
      </c>
      <c r="K1870" s="10" t="str">
        <f t="shared" si="118"/>
        <v>-</v>
      </c>
      <c r="L1870" s="10" t="str">
        <f t="shared" si="119"/>
        <v>-</v>
      </c>
    </row>
    <row r="1871" spans="1:12" x14ac:dyDescent="0.3">
      <c r="A1871" s="8"/>
      <c r="B1871" s="8"/>
      <c r="C1871" s="9" t="s">
        <v>985</v>
      </c>
      <c r="D1871" s="9" t="s">
        <v>957</v>
      </c>
      <c r="E1871" s="10">
        <v>199.99</v>
      </c>
      <c r="F1871" s="10">
        <v>103.99</v>
      </c>
      <c r="G1871" s="10">
        <v>100</v>
      </c>
      <c r="H1871" s="10">
        <v>100</v>
      </c>
      <c r="I1871" s="10">
        <f t="shared" si="116"/>
        <v>50.002500125006243</v>
      </c>
      <c r="J1871" s="10">
        <f t="shared" si="117"/>
        <v>96.163092605058182</v>
      </c>
      <c r="K1871" s="10">
        <f t="shared" si="118"/>
        <v>50.002500125006243</v>
      </c>
      <c r="L1871" s="10">
        <f t="shared" si="119"/>
        <v>96.163092605058182</v>
      </c>
    </row>
    <row r="1872" spans="1:12" x14ac:dyDescent="0.3">
      <c r="A1872" s="5"/>
      <c r="B1872" s="6" t="s">
        <v>45</v>
      </c>
      <c r="C1872" s="5"/>
      <c r="D1872" s="6" t="s">
        <v>46</v>
      </c>
      <c r="E1872" s="7">
        <f>+E1873+E1874+E1875</f>
        <v>6092.03</v>
      </c>
      <c r="F1872" s="7">
        <f>+F1873+F1874+F1875</f>
        <v>6964</v>
      </c>
      <c r="G1872" s="7">
        <f>+G1873+G1874+G1875</f>
        <v>9390</v>
      </c>
      <c r="H1872" s="7">
        <f>+H1873+H1874+H1875</f>
        <v>11140</v>
      </c>
      <c r="I1872" s="7">
        <f t="shared" si="116"/>
        <v>154.13581351372204</v>
      </c>
      <c r="J1872" s="7">
        <f t="shared" si="117"/>
        <v>134.83630097645033</v>
      </c>
      <c r="K1872" s="7">
        <f t="shared" si="118"/>
        <v>182.86187034535286</v>
      </c>
      <c r="L1872" s="7">
        <f t="shared" si="119"/>
        <v>159.96553704767376</v>
      </c>
    </row>
    <row r="1873" spans="1:12" x14ac:dyDescent="0.3">
      <c r="A1873" s="8"/>
      <c r="B1873" s="8"/>
      <c r="C1873" s="9" t="s">
        <v>983</v>
      </c>
      <c r="D1873" s="9" t="s">
        <v>891</v>
      </c>
      <c r="E1873" s="10">
        <v>2653.61</v>
      </c>
      <c r="F1873" s="10">
        <v>2608.61</v>
      </c>
      <c r="G1873" s="10">
        <v>3340</v>
      </c>
      <c r="H1873" s="10">
        <v>4490</v>
      </c>
      <c r="I1873" s="10">
        <f t="shared" si="116"/>
        <v>125.8662727378929</v>
      </c>
      <c r="J1873" s="10">
        <f t="shared" si="117"/>
        <v>128.03753723247246</v>
      </c>
      <c r="K1873" s="10">
        <f t="shared" si="118"/>
        <v>169.20346245303566</v>
      </c>
      <c r="L1873" s="10">
        <f t="shared" si="119"/>
        <v>172.12231801610818</v>
      </c>
    </row>
    <row r="1874" spans="1:12" x14ac:dyDescent="0.3">
      <c r="A1874" s="8"/>
      <c r="B1874" s="8"/>
      <c r="C1874" s="9" t="s">
        <v>984</v>
      </c>
      <c r="D1874" s="9" t="s">
        <v>893</v>
      </c>
      <c r="E1874" s="10">
        <v>598.97</v>
      </c>
      <c r="F1874" s="10">
        <v>1154.56</v>
      </c>
      <c r="G1874" s="10">
        <v>1550</v>
      </c>
      <c r="H1874" s="10">
        <v>2150</v>
      </c>
      <c r="I1874" s="10">
        <f t="shared" si="116"/>
        <v>258.77756815867235</v>
      </c>
      <c r="J1874" s="10">
        <f t="shared" si="117"/>
        <v>134.25027716186253</v>
      </c>
      <c r="K1874" s="10">
        <f t="shared" si="118"/>
        <v>358.94953002654557</v>
      </c>
      <c r="L1874" s="10">
        <f t="shared" si="119"/>
        <v>186.21812638580931</v>
      </c>
    </row>
    <row r="1875" spans="1:12" x14ac:dyDescent="0.3">
      <c r="A1875" s="8"/>
      <c r="B1875" s="8"/>
      <c r="C1875" s="9" t="s">
        <v>985</v>
      </c>
      <c r="D1875" s="9" t="s">
        <v>957</v>
      </c>
      <c r="E1875" s="10">
        <v>2839.45</v>
      </c>
      <c r="F1875" s="10">
        <v>3200.83</v>
      </c>
      <c r="G1875" s="10">
        <v>4500</v>
      </c>
      <c r="H1875" s="10">
        <v>4500</v>
      </c>
      <c r="I1875" s="10">
        <f t="shared" si="116"/>
        <v>158.48139604500872</v>
      </c>
      <c r="J1875" s="10">
        <f t="shared" si="117"/>
        <v>140.58853484877361</v>
      </c>
      <c r="K1875" s="10">
        <f t="shared" si="118"/>
        <v>158.48139604500872</v>
      </c>
      <c r="L1875" s="10">
        <f t="shared" si="119"/>
        <v>140.58853484877361</v>
      </c>
    </row>
    <row r="1876" spans="1:12" x14ac:dyDescent="0.3">
      <c r="A1876" s="5"/>
      <c r="B1876" s="6" t="s">
        <v>51</v>
      </c>
      <c r="C1876" s="5"/>
      <c r="D1876" s="6" t="s">
        <v>52</v>
      </c>
      <c r="E1876" s="7">
        <f>+E1877+E1878+E1879+E1880+E1881</f>
        <v>17756.100000000002</v>
      </c>
      <c r="F1876" s="7">
        <f>+F1877+F1878+F1879+F1880+F1881</f>
        <v>13012.75</v>
      </c>
      <c r="G1876" s="7">
        <f>+G1877+G1878+G1879+G1880+G1881</f>
        <v>19660</v>
      </c>
      <c r="H1876" s="7">
        <f>+H1877+H1878+H1879+H1880+H1881</f>
        <v>31150</v>
      </c>
      <c r="I1876" s="7">
        <f t="shared" si="116"/>
        <v>110.72251226339117</v>
      </c>
      <c r="J1876" s="7">
        <f t="shared" si="117"/>
        <v>151.08259207315902</v>
      </c>
      <c r="K1876" s="7">
        <f t="shared" si="118"/>
        <v>175.43266820979829</v>
      </c>
      <c r="L1876" s="7">
        <f t="shared" si="119"/>
        <v>239.38060748112426</v>
      </c>
    </row>
    <row r="1877" spans="1:12" x14ac:dyDescent="0.3">
      <c r="A1877" s="8"/>
      <c r="B1877" s="8"/>
      <c r="C1877" s="9" t="s">
        <v>983</v>
      </c>
      <c r="D1877" s="9" t="s">
        <v>891</v>
      </c>
      <c r="E1877" s="10">
        <v>185.83</v>
      </c>
      <c r="F1877" s="10">
        <v>213.04</v>
      </c>
      <c r="G1877" s="10">
        <v>350</v>
      </c>
      <c r="H1877" s="10">
        <v>500</v>
      </c>
      <c r="I1877" s="10">
        <f t="shared" si="116"/>
        <v>188.34418554592907</v>
      </c>
      <c r="J1877" s="10">
        <f t="shared" si="117"/>
        <v>164.28839654524973</v>
      </c>
      <c r="K1877" s="10">
        <f t="shared" si="118"/>
        <v>269.06312220847013</v>
      </c>
      <c r="L1877" s="10">
        <f t="shared" si="119"/>
        <v>234.69770935035675</v>
      </c>
    </row>
    <row r="1878" spans="1:12" x14ac:dyDescent="0.3">
      <c r="A1878" s="8"/>
      <c r="B1878" s="8"/>
      <c r="C1878" s="9" t="s">
        <v>984</v>
      </c>
      <c r="D1878" s="9" t="s">
        <v>893</v>
      </c>
      <c r="E1878" s="10">
        <v>744.5</v>
      </c>
      <c r="F1878" s="10">
        <v>260</v>
      </c>
      <c r="G1878" s="10">
        <v>610</v>
      </c>
      <c r="H1878" s="10">
        <v>1450</v>
      </c>
      <c r="I1878" s="10">
        <f t="shared" si="116"/>
        <v>81.934184016118209</v>
      </c>
      <c r="J1878" s="10">
        <f t="shared" si="117"/>
        <v>234.61538461538461</v>
      </c>
      <c r="K1878" s="10">
        <f t="shared" si="118"/>
        <v>194.76158495634655</v>
      </c>
      <c r="L1878" s="10">
        <f t="shared" si="119"/>
        <v>557.69230769230762</v>
      </c>
    </row>
    <row r="1879" spans="1:12" x14ac:dyDescent="0.3">
      <c r="A1879" s="8"/>
      <c r="B1879" s="8"/>
      <c r="C1879" s="9" t="s">
        <v>986</v>
      </c>
      <c r="D1879" s="9" t="s">
        <v>904</v>
      </c>
      <c r="E1879" s="10">
        <v>12999.28</v>
      </c>
      <c r="F1879" s="10">
        <v>8497.7099999999991</v>
      </c>
      <c r="G1879" s="10">
        <v>10000</v>
      </c>
      <c r="H1879" s="10">
        <v>13000</v>
      </c>
      <c r="I1879" s="10">
        <f t="shared" si="116"/>
        <v>76.927337514077692</v>
      </c>
      <c r="J1879" s="10">
        <f t="shared" si="117"/>
        <v>117.67876286670173</v>
      </c>
      <c r="K1879" s="10">
        <f t="shared" si="118"/>
        <v>100.00553876830101</v>
      </c>
      <c r="L1879" s="10">
        <f t="shared" si="119"/>
        <v>152.98239172671225</v>
      </c>
    </row>
    <row r="1880" spans="1:12" x14ac:dyDescent="0.3">
      <c r="A1880" s="8"/>
      <c r="B1880" s="8"/>
      <c r="C1880" s="9" t="s">
        <v>985</v>
      </c>
      <c r="D1880" s="9" t="s">
        <v>957</v>
      </c>
      <c r="E1880" s="10">
        <v>3056.54</v>
      </c>
      <c r="F1880" s="10">
        <v>3702.32</v>
      </c>
      <c r="G1880" s="10">
        <v>8200</v>
      </c>
      <c r="H1880" s="10">
        <v>10200</v>
      </c>
      <c r="I1880" s="10">
        <f t="shared" si="116"/>
        <v>268.27720232681401</v>
      </c>
      <c r="J1880" s="10">
        <f t="shared" si="117"/>
        <v>221.48274595388835</v>
      </c>
      <c r="K1880" s="10">
        <f t="shared" si="118"/>
        <v>333.71066630896371</v>
      </c>
      <c r="L1880" s="10">
        <f t="shared" si="119"/>
        <v>275.50292789386111</v>
      </c>
    </row>
    <row r="1881" spans="1:12" x14ac:dyDescent="0.3">
      <c r="A1881" s="8"/>
      <c r="B1881" s="8"/>
      <c r="C1881" s="9" t="s">
        <v>987</v>
      </c>
      <c r="D1881" s="9" t="s">
        <v>895</v>
      </c>
      <c r="E1881" s="10">
        <v>769.95</v>
      </c>
      <c r="F1881" s="10">
        <v>339.68</v>
      </c>
      <c r="G1881" s="10">
        <v>500</v>
      </c>
      <c r="H1881" s="10">
        <v>6000</v>
      </c>
      <c r="I1881" s="10">
        <f t="shared" si="116"/>
        <v>64.939281771543605</v>
      </c>
      <c r="J1881" s="10">
        <f t="shared" si="117"/>
        <v>147.19736222326895</v>
      </c>
      <c r="K1881" s="10">
        <f t="shared" si="118"/>
        <v>779.27138125852321</v>
      </c>
      <c r="L1881" s="10">
        <f t="shared" si="119"/>
        <v>1766.3683466792274</v>
      </c>
    </row>
    <row r="1882" spans="1:12" x14ac:dyDescent="0.3">
      <c r="A1882" s="5"/>
      <c r="B1882" s="6" t="s">
        <v>53</v>
      </c>
      <c r="C1882" s="5"/>
      <c r="D1882" s="6" t="s">
        <v>54</v>
      </c>
      <c r="E1882" s="7">
        <f>+E1883</f>
        <v>374.88</v>
      </c>
      <c r="F1882" s="7">
        <f>+F1883</f>
        <v>483.12</v>
      </c>
      <c r="G1882" s="7">
        <f>+G1883</f>
        <v>150</v>
      </c>
      <c r="H1882" s="7">
        <f>+H1883</f>
        <v>150</v>
      </c>
      <c r="I1882" s="7">
        <f t="shared" si="116"/>
        <v>40.01280409731114</v>
      </c>
      <c r="J1882" s="7">
        <f t="shared" si="117"/>
        <v>31.048186785891701</v>
      </c>
      <c r="K1882" s="7">
        <f t="shared" si="118"/>
        <v>40.01280409731114</v>
      </c>
      <c r="L1882" s="7">
        <f t="shared" si="119"/>
        <v>31.048186785891701</v>
      </c>
    </row>
    <row r="1883" spans="1:12" x14ac:dyDescent="0.3">
      <c r="A1883" s="8"/>
      <c r="B1883" s="8"/>
      <c r="C1883" s="9" t="s">
        <v>985</v>
      </c>
      <c r="D1883" s="9" t="s">
        <v>957</v>
      </c>
      <c r="E1883" s="10">
        <v>374.88</v>
      </c>
      <c r="F1883" s="10">
        <v>483.12</v>
      </c>
      <c r="G1883" s="10">
        <v>150</v>
      </c>
      <c r="H1883" s="10">
        <v>150</v>
      </c>
      <c r="I1883" s="10">
        <f t="shared" si="116"/>
        <v>40.01280409731114</v>
      </c>
      <c r="J1883" s="10">
        <f t="shared" si="117"/>
        <v>31.048186785891701</v>
      </c>
      <c r="K1883" s="10">
        <f t="shared" si="118"/>
        <v>40.01280409731114</v>
      </c>
      <c r="L1883" s="10">
        <f t="shared" si="119"/>
        <v>31.048186785891701</v>
      </c>
    </row>
    <row r="1884" spans="1:12" x14ac:dyDescent="0.3">
      <c r="A1884" s="5"/>
      <c r="B1884" s="6" t="s">
        <v>55</v>
      </c>
      <c r="C1884" s="5"/>
      <c r="D1884" s="6" t="s">
        <v>56</v>
      </c>
      <c r="E1884" s="7">
        <f>+E1885+E1886+E1887</f>
        <v>3590.65</v>
      </c>
      <c r="F1884" s="7">
        <f>+F1885+F1886+F1887</f>
        <v>3516.41</v>
      </c>
      <c r="G1884" s="7">
        <f>+G1885+G1886+G1887</f>
        <v>4360</v>
      </c>
      <c r="H1884" s="7">
        <f>+H1885+H1886+H1887</f>
        <v>5060</v>
      </c>
      <c r="I1884" s="7">
        <f t="shared" si="116"/>
        <v>121.42648267026861</v>
      </c>
      <c r="J1884" s="7">
        <f t="shared" si="117"/>
        <v>123.99009216786439</v>
      </c>
      <c r="K1884" s="7">
        <f t="shared" si="118"/>
        <v>140.92156016320166</v>
      </c>
      <c r="L1884" s="7">
        <f t="shared" si="119"/>
        <v>143.89675834160408</v>
      </c>
    </row>
    <row r="1885" spans="1:12" x14ac:dyDescent="0.3">
      <c r="A1885" s="8"/>
      <c r="B1885" s="8"/>
      <c r="C1885" s="9" t="s">
        <v>983</v>
      </c>
      <c r="D1885" s="9" t="s">
        <v>891</v>
      </c>
      <c r="E1885" s="10">
        <v>1624.73</v>
      </c>
      <c r="F1885" s="10">
        <v>1494.59</v>
      </c>
      <c r="G1885" s="10">
        <v>1960</v>
      </c>
      <c r="H1885" s="10">
        <v>2460</v>
      </c>
      <c r="I1885" s="10">
        <f t="shared" si="116"/>
        <v>120.63542865583821</v>
      </c>
      <c r="J1885" s="10">
        <f t="shared" si="117"/>
        <v>131.13964364809078</v>
      </c>
      <c r="K1885" s="10">
        <f t="shared" si="118"/>
        <v>151.4097727006949</v>
      </c>
      <c r="L1885" s="10">
        <f t="shared" si="119"/>
        <v>164.59363437464455</v>
      </c>
    </row>
    <row r="1886" spans="1:12" x14ac:dyDescent="0.3">
      <c r="A1886" s="8"/>
      <c r="B1886" s="8"/>
      <c r="C1886" s="9" t="s">
        <v>984</v>
      </c>
      <c r="D1886" s="9" t="s">
        <v>893</v>
      </c>
      <c r="E1886" s="10">
        <v>982.9</v>
      </c>
      <c r="F1886" s="10">
        <v>1010.91</v>
      </c>
      <c r="G1886" s="10">
        <v>1450</v>
      </c>
      <c r="H1886" s="10">
        <v>1650</v>
      </c>
      <c r="I1886" s="10">
        <f t="shared" si="116"/>
        <v>147.52263709431276</v>
      </c>
      <c r="J1886" s="10">
        <f t="shared" si="117"/>
        <v>143.43512281014137</v>
      </c>
      <c r="K1886" s="10">
        <f t="shared" si="118"/>
        <v>167.87058703835589</v>
      </c>
      <c r="L1886" s="10">
        <f t="shared" si="119"/>
        <v>163.21927768050568</v>
      </c>
    </row>
    <row r="1887" spans="1:12" x14ac:dyDescent="0.3">
      <c r="A1887" s="8"/>
      <c r="B1887" s="8"/>
      <c r="C1887" s="9" t="s">
        <v>985</v>
      </c>
      <c r="D1887" s="9" t="s">
        <v>957</v>
      </c>
      <c r="E1887" s="10">
        <v>983.02</v>
      </c>
      <c r="F1887" s="10">
        <v>1010.91</v>
      </c>
      <c r="G1887" s="10">
        <v>950</v>
      </c>
      <c r="H1887" s="10">
        <v>950</v>
      </c>
      <c r="I1887" s="10">
        <f t="shared" si="116"/>
        <v>96.640963561270382</v>
      </c>
      <c r="J1887" s="10">
        <f t="shared" si="117"/>
        <v>93.974735634230541</v>
      </c>
      <c r="K1887" s="10">
        <f t="shared" si="118"/>
        <v>96.640963561270382</v>
      </c>
      <c r="L1887" s="10">
        <f t="shared" si="119"/>
        <v>93.974735634230541</v>
      </c>
    </row>
    <row r="1888" spans="1:12" x14ac:dyDescent="0.3">
      <c r="A1888" s="5"/>
      <c r="B1888" s="6" t="s">
        <v>89</v>
      </c>
      <c r="C1888" s="5"/>
      <c r="D1888" s="6" t="s">
        <v>90</v>
      </c>
      <c r="E1888" s="7">
        <f>+E1889+E1890</f>
        <v>6139.64</v>
      </c>
      <c r="F1888" s="7">
        <f>+F1889+F1890</f>
        <v>6473.91</v>
      </c>
      <c r="G1888" s="7">
        <f>+G1889+G1890</f>
        <v>10000</v>
      </c>
      <c r="H1888" s="7">
        <f>+H1889+H1890</f>
        <v>10000</v>
      </c>
      <c r="I1888" s="7">
        <f t="shared" si="116"/>
        <v>162.87599924425535</v>
      </c>
      <c r="J1888" s="7">
        <f t="shared" si="117"/>
        <v>154.4661572372801</v>
      </c>
      <c r="K1888" s="7">
        <f t="shared" si="118"/>
        <v>162.87599924425535</v>
      </c>
      <c r="L1888" s="7">
        <f t="shared" si="119"/>
        <v>154.4661572372801</v>
      </c>
    </row>
    <row r="1889" spans="1:12" x14ac:dyDescent="0.3">
      <c r="A1889" s="8"/>
      <c r="B1889" s="8"/>
      <c r="C1889" s="9" t="s">
        <v>985</v>
      </c>
      <c r="D1889" s="9" t="s">
        <v>957</v>
      </c>
      <c r="E1889" s="10">
        <v>5194.2700000000004</v>
      </c>
      <c r="F1889" s="10">
        <v>4983.7</v>
      </c>
      <c r="G1889" s="10">
        <v>5000</v>
      </c>
      <c r="H1889" s="10">
        <v>5000</v>
      </c>
      <c r="I1889" s="10">
        <f t="shared" si="116"/>
        <v>96.259917177967253</v>
      </c>
      <c r="J1889" s="10">
        <f t="shared" si="117"/>
        <v>100.32706623592912</v>
      </c>
      <c r="K1889" s="10">
        <f t="shared" si="118"/>
        <v>96.259917177967253</v>
      </c>
      <c r="L1889" s="10">
        <f t="shared" si="119"/>
        <v>100.32706623592912</v>
      </c>
    </row>
    <row r="1890" spans="1:12" x14ac:dyDescent="0.3">
      <c r="A1890" s="8"/>
      <c r="B1890" s="8"/>
      <c r="C1890" s="9" t="s">
        <v>987</v>
      </c>
      <c r="D1890" s="9" t="s">
        <v>895</v>
      </c>
      <c r="E1890" s="10">
        <v>945.37</v>
      </c>
      <c r="F1890" s="10">
        <v>1490.21</v>
      </c>
      <c r="G1890" s="10">
        <v>5000</v>
      </c>
      <c r="H1890" s="10">
        <v>5000</v>
      </c>
      <c r="I1890" s="10">
        <f t="shared" si="116"/>
        <v>528.89344912573915</v>
      </c>
      <c r="J1890" s="10">
        <f t="shared" si="117"/>
        <v>335.52318129659574</v>
      </c>
      <c r="K1890" s="10">
        <f t="shared" si="118"/>
        <v>528.89344912573915</v>
      </c>
      <c r="L1890" s="10">
        <f t="shared" si="119"/>
        <v>335.52318129659574</v>
      </c>
    </row>
    <row r="1891" spans="1:12" x14ac:dyDescent="0.3">
      <c r="A1891" s="5"/>
      <c r="B1891" s="6" t="s">
        <v>252</v>
      </c>
      <c r="C1891" s="5"/>
      <c r="D1891" s="6" t="s">
        <v>253</v>
      </c>
      <c r="E1891" s="7">
        <f>+E1892</f>
        <v>0</v>
      </c>
      <c r="F1891" s="7">
        <f>+F1892</f>
        <v>0</v>
      </c>
      <c r="G1891" s="7">
        <f>+G1892</f>
        <v>19500</v>
      </c>
      <c r="H1891" s="7">
        <f>+H1892</f>
        <v>10000</v>
      </c>
      <c r="I1891" s="7" t="str">
        <f t="shared" si="116"/>
        <v>-</v>
      </c>
      <c r="J1891" s="7" t="str">
        <f t="shared" si="117"/>
        <v>-</v>
      </c>
      <c r="K1891" s="7" t="str">
        <f t="shared" si="118"/>
        <v>-</v>
      </c>
      <c r="L1891" s="7" t="str">
        <f t="shared" si="119"/>
        <v>-</v>
      </c>
    </row>
    <row r="1892" spans="1:12" x14ac:dyDescent="0.3">
      <c r="A1892" s="8"/>
      <c r="B1892" s="8"/>
      <c r="C1892" s="9" t="s">
        <v>987</v>
      </c>
      <c r="D1892" s="9" t="s">
        <v>895</v>
      </c>
      <c r="E1892" s="10">
        <v>0</v>
      </c>
      <c r="F1892" s="10">
        <v>0</v>
      </c>
      <c r="G1892" s="10">
        <v>19500</v>
      </c>
      <c r="H1892" s="10">
        <v>10000</v>
      </c>
      <c r="I1892" s="10" t="str">
        <f t="shared" si="116"/>
        <v>-</v>
      </c>
      <c r="J1892" s="10" t="str">
        <f t="shared" si="117"/>
        <v>-</v>
      </c>
      <c r="K1892" s="10" t="str">
        <f t="shared" si="118"/>
        <v>-</v>
      </c>
      <c r="L1892" s="10" t="str">
        <f t="shared" si="119"/>
        <v>-</v>
      </c>
    </row>
    <row r="1893" spans="1:12" x14ac:dyDescent="0.3">
      <c r="A1893" s="2" t="s">
        <v>988</v>
      </c>
      <c r="B1893" s="3"/>
      <c r="C1893" s="3"/>
      <c r="D1893" s="2" t="s">
        <v>989</v>
      </c>
      <c r="E1893" s="4">
        <f>+E1894+E1899+E1904+E1908+E1914+E1918+E1922+E1925+E1927</f>
        <v>71614.569999999992</v>
      </c>
      <c r="F1893" s="4">
        <f>+F1894+F1899+F1904+F1908+F1914+F1918+F1922+F1925+F1927</f>
        <v>73141.799999999988</v>
      </c>
      <c r="G1893" s="4">
        <f>+G1894+G1899+G1904+G1908+G1914+G1918+G1922+G1925+G1927</f>
        <v>97800</v>
      </c>
      <c r="H1893" s="4">
        <f>+H1894+H1899+H1904+H1908+H1914+H1918+H1922+H1925+H1927</f>
        <v>113100</v>
      </c>
      <c r="I1893" s="4">
        <f t="shared" si="116"/>
        <v>136.56438906216991</v>
      </c>
      <c r="J1893" s="4">
        <f t="shared" si="117"/>
        <v>133.71287006882525</v>
      </c>
      <c r="K1893" s="4">
        <f t="shared" si="118"/>
        <v>157.92875667619035</v>
      </c>
      <c r="L1893" s="4">
        <f t="shared" si="119"/>
        <v>154.63114115321201</v>
      </c>
    </row>
    <row r="1894" spans="1:12" x14ac:dyDescent="0.3">
      <c r="A1894" s="5"/>
      <c r="B1894" s="6" t="s">
        <v>10</v>
      </c>
      <c r="C1894" s="5"/>
      <c r="D1894" s="6" t="s">
        <v>11</v>
      </c>
      <c r="E1894" s="7">
        <f>+E1895+E1896+E1897+E1898</f>
        <v>3416.95</v>
      </c>
      <c r="F1894" s="7">
        <f>+F1895+F1896+F1897+F1898</f>
        <v>3774.0699999999997</v>
      </c>
      <c r="G1894" s="7">
        <f>+G1895+G1896+G1897+G1898</f>
        <v>6070</v>
      </c>
      <c r="H1894" s="7">
        <f>+H1895+H1896+H1897+H1898</f>
        <v>6170</v>
      </c>
      <c r="I1894" s="7">
        <f t="shared" si="116"/>
        <v>177.64380514786581</v>
      </c>
      <c r="J1894" s="7">
        <f t="shared" si="117"/>
        <v>160.83432474755372</v>
      </c>
      <c r="K1894" s="7">
        <f t="shared" si="118"/>
        <v>180.57039172361317</v>
      </c>
      <c r="L1894" s="7">
        <f t="shared" si="119"/>
        <v>163.48398413383961</v>
      </c>
    </row>
    <row r="1895" spans="1:12" x14ac:dyDescent="0.3">
      <c r="A1895" s="8"/>
      <c r="B1895" s="8"/>
      <c r="C1895" s="9" t="s">
        <v>990</v>
      </c>
      <c r="D1895" s="9" t="s">
        <v>891</v>
      </c>
      <c r="E1895" s="10">
        <v>664.29</v>
      </c>
      <c r="F1895" s="10">
        <v>1501.42</v>
      </c>
      <c r="G1895" s="10">
        <v>1820</v>
      </c>
      <c r="H1895" s="10">
        <v>1820</v>
      </c>
      <c r="I1895" s="10">
        <f t="shared" si="116"/>
        <v>273.97672703186862</v>
      </c>
      <c r="J1895" s="10">
        <f t="shared" si="117"/>
        <v>121.21857974450853</v>
      </c>
      <c r="K1895" s="10">
        <f t="shared" si="118"/>
        <v>273.97672703186862</v>
      </c>
      <c r="L1895" s="10">
        <f t="shared" si="119"/>
        <v>121.21857974450853</v>
      </c>
    </row>
    <row r="1896" spans="1:12" x14ac:dyDescent="0.3">
      <c r="A1896" s="8"/>
      <c r="B1896" s="8"/>
      <c r="C1896" s="9" t="s">
        <v>991</v>
      </c>
      <c r="D1896" s="9" t="s">
        <v>893</v>
      </c>
      <c r="E1896" s="10">
        <v>2242.71</v>
      </c>
      <c r="F1896" s="10">
        <v>2068.9699999999998</v>
      </c>
      <c r="G1896" s="10">
        <v>3650</v>
      </c>
      <c r="H1896" s="10">
        <v>3650</v>
      </c>
      <c r="I1896" s="10">
        <f t="shared" si="116"/>
        <v>162.7495307016957</v>
      </c>
      <c r="J1896" s="10">
        <f t="shared" si="117"/>
        <v>176.41628443138376</v>
      </c>
      <c r="K1896" s="10">
        <f t="shared" si="118"/>
        <v>162.7495307016957</v>
      </c>
      <c r="L1896" s="10">
        <f t="shared" si="119"/>
        <v>176.41628443138376</v>
      </c>
    </row>
    <row r="1897" spans="1:12" x14ac:dyDescent="0.3">
      <c r="A1897" s="8"/>
      <c r="B1897" s="8"/>
      <c r="C1897" s="9" t="s">
        <v>992</v>
      </c>
      <c r="D1897" s="9" t="s">
        <v>957</v>
      </c>
      <c r="E1897" s="10">
        <v>0</v>
      </c>
      <c r="F1897" s="10">
        <v>80.959999999999994</v>
      </c>
      <c r="G1897" s="10">
        <v>300</v>
      </c>
      <c r="H1897" s="10">
        <v>300</v>
      </c>
      <c r="I1897" s="10" t="str">
        <f t="shared" si="116"/>
        <v>-</v>
      </c>
      <c r="J1897" s="10">
        <f t="shared" si="117"/>
        <v>370.5533596837945</v>
      </c>
      <c r="K1897" s="10" t="str">
        <f t="shared" si="118"/>
        <v>-</v>
      </c>
      <c r="L1897" s="10">
        <f t="shared" si="119"/>
        <v>370.5533596837945</v>
      </c>
    </row>
    <row r="1898" spans="1:12" x14ac:dyDescent="0.3">
      <c r="A1898" s="8"/>
      <c r="B1898" s="8"/>
      <c r="C1898" s="9" t="s">
        <v>993</v>
      </c>
      <c r="D1898" s="9" t="s">
        <v>895</v>
      </c>
      <c r="E1898" s="10">
        <v>509.95</v>
      </c>
      <c r="F1898" s="10">
        <v>122.72</v>
      </c>
      <c r="G1898" s="10">
        <v>300</v>
      </c>
      <c r="H1898" s="10">
        <v>400</v>
      </c>
      <c r="I1898" s="10">
        <f t="shared" si="116"/>
        <v>58.829296989900968</v>
      </c>
      <c r="J1898" s="10">
        <f t="shared" si="117"/>
        <v>244.45893089960887</v>
      </c>
      <c r="K1898" s="10">
        <f t="shared" si="118"/>
        <v>78.43906265320129</v>
      </c>
      <c r="L1898" s="10">
        <f t="shared" si="119"/>
        <v>325.94524119947852</v>
      </c>
    </row>
    <row r="1899" spans="1:12" x14ac:dyDescent="0.3">
      <c r="A1899" s="5"/>
      <c r="B1899" s="6" t="s">
        <v>41</v>
      </c>
      <c r="C1899" s="5"/>
      <c r="D1899" s="6" t="s">
        <v>42</v>
      </c>
      <c r="E1899" s="7">
        <f>+E1900+E1901+E1902+E1903</f>
        <v>611.04999999999995</v>
      </c>
      <c r="F1899" s="7">
        <f>+F1900+F1901+F1902+F1903</f>
        <v>577.31999999999994</v>
      </c>
      <c r="G1899" s="7">
        <f>+G1900+G1901+G1902+G1903</f>
        <v>550</v>
      </c>
      <c r="H1899" s="7">
        <f>+H1900+H1901+H1902+H1903</f>
        <v>850</v>
      </c>
      <c r="I1899" s="7">
        <f t="shared" si="116"/>
        <v>90.009000900090015</v>
      </c>
      <c r="J1899" s="7">
        <f t="shared" si="117"/>
        <v>95.267789094436367</v>
      </c>
      <c r="K1899" s="7">
        <f t="shared" si="118"/>
        <v>139.10481957286638</v>
      </c>
      <c r="L1899" s="7">
        <f t="shared" si="119"/>
        <v>147.23203769140167</v>
      </c>
    </row>
    <row r="1900" spans="1:12" x14ac:dyDescent="0.3">
      <c r="A1900" s="8"/>
      <c r="B1900" s="8"/>
      <c r="C1900" s="9" t="s">
        <v>990</v>
      </c>
      <c r="D1900" s="9" t="s">
        <v>891</v>
      </c>
      <c r="E1900" s="10">
        <v>381.05</v>
      </c>
      <c r="F1900" s="10">
        <v>100</v>
      </c>
      <c r="G1900" s="10">
        <v>150</v>
      </c>
      <c r="H1900" s="10">
        <v>150</v>
      </c>
      <c r="I1900" s="10">
        <f t="shared" si="116"/>
        <v>39.364912741110089</v>
      </c>
      <c r="J1900" s="10">
        <f t="shared" si="117"/>
        <v>150</v>
      </c>
      <c r="K1900" s="10">
        <f t="shared" si="118"/>
        <v>39.364912741110089</v>
      </c>
      <c r="L1900" s="10">
        <f t="shared" si="119"/>
        <v>150</v>
      </c>
    </row>
    <row r="1901" spans="1:12" x14ac:dyDescent="0.3">
      <c r="A1901" s="8"/>
      <c r="B1901" s="8"/>
      <c r="C1901" s="9" t="s">
        <v>991</v>
      </c>
      <c r="D1901" s="9" t="s">
        <v>893</v>
      </c>
      <c r="E1901" s="10">
        <v>230</v>
      </c>
      <c r="F1901" s="10">
        <v>477.32</v>
      </c>
      <c r="G1901" s="10">
        <v>300</v>
      </c>
      <c r="H1901" s="10">
        <v>300</v>
      </c>
      <c r="I1901" s="10">
        <f t="shared" si="116"/>
        <v>130.43478260869566</v>
      </c>
      <c r="J1901" s="10">
        <f t="shared" si="117"/>
        <v>62.850917623397308</v>
      </c>
      <c r="K1901" s="10">
        <f t="shared" si="118"/>
        <v>130.43478260869566</v>
      </c>
      <c r="L1901" s="10">
        <f t="shared" si="119"/>
        <v>62.850917623397308</v>
      </c>
    </row>
    <row r="1902" spans="1:12" x14ac:dyDescent="0.3">
      <c r="A1902" s="8"/>
      <c r="B1902" s="8"/>
      <c r="C1902" s="9" t="s">
        <v>992</v>
      </c>
      <c r="D1902" s="9" t="s">
        <v>957</v>
      </c>
      <c r="E1902" s="10">
        <v>0</v>
      </c>
      <c r="F1902" s="10">
        <v>0</v>
      </c>
      <c r="G1902" s="10">
        <v>100</v>
      </c>
      <c r="H1902" s="10">
        <v>100</v>
      </c>
      <c r="I1902" s="10" t="str">
        <f t="shared" si="116"/>
        <v>-</v>
      </c>
      <c r="J1902" s="10" t="str">
        <f t="shared" si="117"/>
        <v>-</v>
      </c>
      <c r="K1902" s="10" t="str">
        <f t="shared" si="118"/>
        <v>-</v>
      </c>
      <c r="L1902" s="10" t="str">
        <f t="shared" si="119"/>
        <v>-</v>
      </c>
    </row>
    <row r="1903" spans="1:12" x14ac:dyDescent="0.3">
      <c r="A1903" s="8"/>
      <c r="B1903" s="8"/>
      <c r="C1903" s="9" t="s">
        <v>993</v>
      </c>
      <c r="D1903" s="9" t="s">
        <v>895</v>
      </c>
      <c r="E1903" s="10">
        <v>0</v>
      </c>
      <c r="F1903" s="10">
        <v>0</v>
      </c>
      <c r="G1903" s="10">
        <v>0</v>
      </c>
      <c r="H1903" s="10">
        <v>300</v>
      </c>
      <c r="I1903" s="10" t="str">
        <f t="shared" si="116"/>
        <v>-</v>
      </c>
      <c r="J1903" s="10" t="str">
        <f t="shared" si="117"/>
        <v>-</v>
      </c>
      <c r="K1903" s="10" t="str">
        <f t="shared" si="118"/>
        <v>-</v>
      </c>
      <c r="L1903" s="10" t="str">
        <f t="shared" si="119"/>
        <v>-</v>
      </c>
    </row>
    <row r="1904" spans="1:12" x14ac:dyDescent="0.3">
      <c r="A1904" s="5"/>
      <c r="B1904" s="6" t="s">
        <v>45</v>
      </c>
      <c r="C1904" s="5"/>
      <c r="D1904" s="6" t="s">
        <v>46</v>
      </c>
      <c r="E1904" s="7">
        <f>+E1905+E1906+E1907</f>
        <v>9524.84</v>
      </c>
      <c r="F1904" s="7">
        <f>+F1905+F1906+F1907</f>
        <v>9319.59</v>
      </c>
      <c r="G1904" s="7">
        <f>+G1905+G1906+G1907</f>
        <v>14950</v>
      </c>
      <c r="H1904" s="7">
        <f>+H1905+H1906+H1907</f>
        <v>14950</v>
      </c>
      <c r="I1904" s="7">
        <f t="shared" si="116"/>
        <v>156.95801714254517</v>
      </c>
      <c r="J1904" s="7">
        <f t="shared" si="117"/>
        <v>160.41478219535406</v>
      </c>
      <c r="K1904" s="7">
        <f t="shared" si="118"/>
        <v>156.95801714254517</v>
      </c>
      <c r="L1904" s="7">
        <f t="shared" si="119"/>
        <v>160.41478219535406</v>
      </c>
    </row>
    <row r="1905" spans="1:12" x14ac:dyDescent="0.3">
      <c r="A1905" s="8"/>
      <c r="B1905" s="8"/>
      <c r="C1905" s="9" t="s">
        <v>990</v>
      </c>
      <c r="D1905" s="9" t="s">
        <v>891</v>
      </c>
      <c r="E1905" s="10">
        <v>884.97</v>
      </c>
      <c r="F1905" s="10">
        <v>795.14</v>
      </c>
      <c r="G1905" s="10">
        <v>2350</v>
      </c>
      <c r="H1905" s="10">
        <v>2350</v>
      </c>
      <c r="I1905" s="10">
        <f t="shared" si="116"/>
        <v>265.5457247138321</v>
      </c>
      <c r="J1905" s="10">
        <f t="shared" si="117"/>
        <v>295.5454385391252</v>
      </c>
      <c r="K1905" s="10">
        <f t="shared" si="118"/>
        <v>265.5457247138321</v>
      </c>
      <c r="L1905" s="10">
        <f t="shared" si="119"/>
        <v>295.5454385391252</v>
      </c>
    </row>
    <row r="1906" spans="1:12" x14ac:dyDescent="0.3">
      <c r="A1906" s="8"/>
      <c r="B1906" s="8"/>
      <c r="C1906" s="9" t="s">
        <v>991</v>
      </c>
      <c r="D1906" s="9" t="s">
        <v>893</v>
      </c>
      <c r="E1906" s="10">
        <v>2180.86</v>
      </c>
      <c r="F1906" s="10">
        <v>1185.1099999999999</v>
      </c>
      <c r="G1906" s="10">
        <v>4150</v>
      </c>
      <c r="H1906" s="10">
        <v>4150</v>
      </c>
      <c r="I1906" s="10">
        <f t="shared" si="116"/>
        <v>190.29190319415275</v>
      </c>
      <c r="J1906" s="10">
        <f t="shared" si="117"/>
        <v>350.17846444633835</v>
      </c>
      <c r="K1906" s="10">
        <f t="shared" si="118"/>
        <v>190.29190319415275</v>
      </c>
      <c r="L1906" s="10">
        <f t="shared" si="119"/>
        <v>350.17846444633835</v>
      </c>
    </row>
    <row r="1907" spans="1:12" x14ac:dyDescent="0.3">
      <c r="A1907" s="8"/>
      <c r="B1907" s="8"/>
      <c r="C1907" s="9" t="s">
        <v>992</v>
      </c>
      <c r="D1907" s="9" t="s">
        <v>957</v>
      </c>
      <c r="E1907" s="10">
        <v>6459.01</v>
      </c>
      <c r="F1907" s="10">
        <v>7339.34</v>
      </c>
      <c r="G1907" s="10">
        <v>8450</v>
      </c>
      <c r="H1907" s="10">
        <v>8450</v>
      </c>
      <c r="I1907" s="10">
        <f t="shared" si="116"/>
        <v>130.82500259327668</v>
      </c>
      <c r="J1907" s="10">
        <f t="shared" si="117"/>
        <v>115.13296835955276</v>
      </c>
      <c r="K1907" s="10">
        <f t="shared" si="118"/>
        <v>130.82500259327668</v>
      </c>
      <c r="L1907" s="10">
        <f t="shared" si="119"/>
        <v>115.13296835955276</v>
      </c>
    </row>
    <row r="1908" spans="1:12" x14ac:dyDescent="0.3">
      <c r="A1908" s="5"/>
      <c r="B1908" s="6" t="s">
        <v>51</v>
      </c>
      <c r="C1908" s="5"/>
      <c r="D1908" s="6" t="s">
        <v>52</v>
      </c>
      <c r="E1908" s="7">
        <f>+E1909+E1910+E1911+E1912+E1913</f>
        <v>49657.649999999994</v>
      </c>
      <c r="F1908" s="7">
        <f>+F1909+F1910+F1911+F1912+F1913</f>
        <v>51086.64</v>
      </c>
      <c r="G1908" s="7">
        <f>+G1909+G1910+G1911+G1912+G1913</f>
        <v>58850</v>
      </c>
      <c r="H1908" s="7">
        <f>+H1909+H1910+H1911+H1912+H1913</f>
        <v>63350</v>
      </c>
      <c r="I1908" s="7">
        <f t="shared" si="116"/>
        <v>118.51144788365944</v>
      </c>
      <c r="J1908" s="7">
        <f t="shared" si="117"/>
        <v>115.19645840869551</v>
      </c>
      <c r="K1908" s="7">
        <f t="shared" si="118"/>
        <v>127.57349572523067</v>
      </c>
      <c r="L1908" s="7">
        <f t="shared" si="119"/>
        <v>124.00502362261446</v>
      </c>
    </row>
    <row r="1909" spans="1:12" x14ac:dyDescent="0.3">
      <c r="A1909" s="8"/>
      <c r="B1909" s="8"/>
      <c r="C1909" s="9" t="s">
        <v>990</v>
      </c>
      <c r="D1909" s="9" t="s">
        <v>891</v>
      </c>
      <c r="E1909" s="10">
        <v>433.06</v>
      </c>
      <c r="F1909" s="10">
        <v>110</v>
      </c>
      <c r="G1909" s="10">
        <v>200</v>
      </c>
      <c r="H1909" s="10">
        <v>200</v>
      </c>
      <c r="I1909" s="10">
        <f t="shared" si="116"/>
        <v>46.182976954694496</v>
      </c>
      <c r="J1909" s="10">
        <f t="shared" si="117"/>
        <v>181.81818181818181</v>
      </c>
      <c r="K1909" s="10">
        <f t="shared" si="118"/>
        <v>46.182976954694496</v>
      </c>
      <c r="L1909" s="10">
        <f t="shared" si="119"/>
        <v>181.81818181818181</v>
      </c>
    </row>
    <row r="1910" spans="1:12" x14ac:dyDescent="0.3">
      <c r="A1910" s="8"/>
      <c r="B1910" s="8"/>
      <c r="C1910" s="9" t="s">
        <v>991</v>
      </c>
      <c r="D1910" s="9" t="s">
        <v>893</v>
      </c>
      <c r="E1910" s="10">
        <v>1191.57</v>
      </c>
      <c r="F1910" s="10">
        <v>1359.41</v>
      </c>
      <c r="G1910" s="10">
        <v>2200</v>
      </c>
      <c r="H1910" s="10">
        <v>2200</v>
      </c>
      <c r="I1910" s="10">
        <f t="shared" si="116"/>
        <v>184.6303616237401</v>
      </c>
      <c r="J1910" s="10">
        <f t="shared" si="117"/>
        <v>161.83491367578583</v>
      </c>
      <c r="K1910" s="10">
        <f t="shared" si="118"/>
        <v>184.6303616237401</v>
      </c>
      <c r="L1910" s="10">
        <f t="shared" si="119"/>
        <v>161.83491367578583</v>
      </c>
    </row>
    <row r="1911" spans="1:12" x14ac:dyDescent="0.3">
      <c r="A1911" s="8"/>
      <c r="B1911" s="8"/>
      <c r="C1911" s="9" t="s">
        <v>994</v>
      </c>
      <c r="D1911" s="9" t="s">
        <v>904</v>
      </c>
      <c r="E1911" s="10">
        <v>37999.519999999997</v>
      </c>
      <c r="F1911" s="10">
        <v>37876.629999999997</v>
      </c>
      <c r="G1911" s="10">
        <v>42000</v>
      </c>
      <c r="H1911" s="10">
        <v>42000</v>
      </c>
      <c r="I1911" s="10">
        <f t="shared" si="116"/>
        <v>110.5277119289928</v>
      </c>
      <c r="J1911" s="10">
        <f t="shared" si="117"/>
        <v>110.88631697170526</v>
      </c>
      <c r="K1911" s="10">
        <f t="shared" si="118"/>
        <v>110.5277119289928</v>
      </c>
      <c r="L1911" s="10">
        <f t="shared" si="119"/>
        <v>110.88631697170526</v>
      </c>
    </row>
    <row r="1912" spans="1:12" x14ac:dyDescent="0.3">
      <c r="A1912" s="8"/>
      <c r="B1912" s="8"/>
      <c r="C1912" s="9" t="s">
        <v>992</v>
      </c>
      <c r="D1912" s="9" t="s">
        <v>957</v>
      </c>
      <c r="E1912" s="10">
        <v>9642.1200000000008</v>
      </c>
      <c r="F1912" s="10">
        <v>8298.41</v>
      </c>
      <c r="G1912" s="10">
        <v>12850</v>
      </c>
      <c r="H1912" s="10">
        <v>11150</v>
      </c>
      <c r="I1912" s="10">
        <f t="shared" si="116"/>
        <v>133.26944696809414</v>
      </c>
      <c r="J1912" s="10">
        <f t="shared" si="117"/>
        <v>154.84894094169849</v>
      </c>
      <c r="K1912" s="10">
        <f t="shared" si="118"/>
        <v>115.63846954819064</v>
      </c>
      <c r="L1912" s="10">
        <f t="shared" si="119"/>
        <v>134.36308883268001</v>
      </c>
    </row>
    <row r="1913" spans="1:12" x14ac:dyDescent="0.3">
      <c r="A1913" s="8"/>
      <c r="B1913" s="8"/>
      <c r="C1913" s="9" t="s">
        <v>993</v>
      </c>
      <c r="D1913" s="9" t="s">
        <v>895</v>
      </c>
      <c r="E1913" s="10">
        <v>391.38</v>
      </c>
      <c r="F1913" s="10">
        <v>3442.19</v>
      </c>
      <c r="G1913" s="10">
        <v>1600</v>
      </c>
      <c r="H1913" s="10">
        <v>7800</v>
      </c>
      <c r="I1913" s="10">
        <f t="shared" si="116"/>
        <v>408.8098523174408</v>
      </c>
      <c r="J1913" s="10">
        <f t="shared" si="117"/>
        <v>46.482036145593355</v>
      </c>
      <c r="K1913" s="10">
        <f t="shared" si="118"/>
        <v>1992.9480300475241</v>
      </c>
      <c r="L1913" s="10">
        <f t="shared" si="119"/>
        <v>226.59992620976763</v>
      </c>
    </row>
    <row r="1914" spans="1:12" x14ac:dyDescent="0.3">
      <c r="A1914" s="5"/>
      <c r="B1914" s="6" t="s">
        <v>53</v>
      </c>
      <c r="C1914" s="5"/>
      <c r="D1914" s="6" t="s">
        <v>54</v>
      </c>
      <c r="E1914" s="7">
        <f>+E1915+E1916+E1917</f>
        <v>679</v>
      </c>
      <c r="F1914" s="7">
        <f>+F1915+F1916+F1917</f>
        <v>694.2</v>
      </c>
      <c r="G1914" s="7">
        <f>+G1915+G1916+G1917</f>
        <v>900</v>
      </c>
      <c r="H1914" s="7">
        <f>+H1915+H1916+H1917</f>
        <v>900</v>
      </c>
      <c r="I1914" s="7">
        <f t="shared" si="116"/>
        <v>132.54786450662738</v>
      </c>
      <c r="J1914" s="7">
        <f t="shared" si="117"/>
        <v>129.6456352636128</v>
      </c>
      <c r="K1914" s="7">
        <f t="shared" si="118"/>
        <v>132.54786450662738</v>
      </c>
      <c r="L1914" s="7">
        <f t="shared" si="119"/>
        <v>129.6456352636128</v>
      </c>
    </row>
    <row r="1915" spans="1:12" x14ac:dyDescent="0.3">
      <c r="A1915" s="8"/>
      <c r="B1915" s="8"/>
      <c r="C1915" s="9" t="s">
        <v>990</v>
      </c>
      <c r="D1915" s="9" t="s">
        <v>891</v>
      </c>
      <c r="E1915" s="10">
        <v>59.88</v>
      </c>
      <c r="F1915" s="10">
        <v>44.62</v>
      </c>
      <c r="G1915" s="10">
        <v>100</v>
      </c>
      <c r="H1915" s="10">
        <v>100</v>
      </c>
      <c r="I1915" s="10">
        <f t="shared" si="116"/>
        <v>167.000668002672</v>
      </c>
      <c r="J1915" s="10">
        <f t="shared" si="117"/>
        <v>224.1147467503362</v>
      </c>
      <c r="K1915" s="10">
        <f t="shared" si="118"/>
        <v>167.000668002672</v>
      </c>
      <c r="L1915" s="10">
        <f t="shared" si="119"/>
        <v>224.1147467503362</v>
      </c>
    </row>
    <row r="1916" spans="1:12" x14ac:dyDescent="0.3">
      <c r="A1916" s="8"/>
      <c r="B1916" s="8"/>
      <c r="C1916" s="9" t="s">
        <v>991</v>
      </c>
      <c r="D1916" s="9" t="s">
        <v>893</v>
      </c>
      <c r="E1916" s="10">
        <v>244.24</v>
      </c>
      <c r="F1916" s="10">
        <v>166.46</v>
      </c>
      <c r="G1916" s="10">
        <v>300</v>
      </c>
      <c r="H1916" s="10">
        <v>300</v>
      </c>
      <c r="I1916" s="10">
        <f t="shared" si="116"/>
        <v>122.83000327546677</v>
      </c>
      <c r="J1916" s="10">
        <f t="shared" si="117"/>
        <v>180.22347711161839</v>
      </c>
      <c r="K1916" s="10">
        <f t="shared" si="118"/>
        <v>122.83000327546677</v>
      </c>
      <c r="L1916" s="10">
        <f t="shared" si="119"/>
        <v>180.22347711161839</v>
      </c>
    </row>
    <row r="1917" spans="1:12" x14ac:dyDescent="0.3">
      <c r="A1917" s="8"/>
      <c r="B1917" s="8"/>
      <c r="C1917" s="9" t="s">
        <v>992</v>
      </c>
      <c r="D1917" s="9" t="s">
        <v>957</v>
      </c>
      <c r="E1917" s="10">
        <v>374.88</v>
      </c>
      <c r="F1917" s="10">
        <v>483.12</v>
      </c>
      <c r="G1917" s="10">
        <v>500</v>
      </c>
      <c r="H1917" s="10">
        <v>500</v>
      </c>
      <c r="I1917" s="10">
        <f t="shared" si="116"/>
        <v>133.37601365770379</v>
      </c>
      <c r="J1917" s="10">
        <f t="shared" si="117"/>
        <v>103.49395595297236</v>
      </c>
      <c r="K1917" s="10">
        <f t="shared" si="118"/>
        <v>133.37601365770379</v>
      </c>
      <c r="L1917" s="10">
        <f t="shared" si="119"/>
        <v>103.49395595297236</v>
      </c>
    </row>
    <row r="1918" spans="1:12" x14ac:dyDescent="0.3">
      <c r="A1918" s="5"/>
      <c r="B1918" s="6" t="s">
        <v>55</v>
      </c>
      <c r="C1918" s="5"/>
      <c r="D1918" s="6" t="s">
        <v>56</v>
      </c>
      <c r="E1918" s="7">
        <f>+E1919+E1920+E1921</f>
        <v>3367.9700000000003</v>
      </c>
      <c r="F1918" s="7">
        <f>+F1919+F1920+F1921</f>
        <v>4494.5200000000004</v>
      </c>
      <c r="G1918" s="7">
        <f>+G1919+G1920+G1921</f>
        <v>6880</v>
      </c>
      <c r="H1918" s="7">
        <f>+H1919+H1920+H1921</f>
        <v>6880</v>
      </c>
      <c r="I1918" s="7">
        <f t="shared" si="116"/>
        <v>204.27735401443599</v>
      </c>
      <c r="J1918" s="7">
        <f t="shared" si="117"/>
        <v>153.07530058827192</v>
      </c>
      <c r="K1918" s="7">
        <f t="shared" si="118"/>
        <v>204.27735401443599</v>
      </c>
      <c r="L1918" s="7">
        <f t="shared" si="119"/>
        <v>153.07530058827192</v>
      </c>
    </row>
    <row r="1919" spans="1:12" x14ac:dyDescent="0.3">
      <c r="A1919" s="8"/>
      <c r="B1919" s="8"/>
      <c r="C1919" s="9" t="s">
        <v>990</v>
      </c>
      <c r="D1919" s="9" t="s">
        <v>891</v>
      </c>
      <c r="E1919" s="10">
        <v>1422.13</v>
      </c>
      <c r="F1919" s="10">
        <v>1566.87</v>
      </c>
      <c r="G1919" s="10">
        <v>2080</v>
      </c>
      <c r="H1919" s="10">
        <v>2080</v>
      </c>
      <c r="I1919" s="10">
        <f t="shared" si="116"/>
        <v>146.25948401341648</v>
      </c>
      <c r="J1919" s="10">
        <f t="shared" si="117"/>
        <v>132.74872835653247</v>
      </c>
      <c r="K1919" s="10">
        <f t="shared" si="118"/>
        <v>146.25948401341648</v>
      </c>
      <c r="L1919" s="10">
        <f t="shared" si="119"/>
        <v>132.74872835653247</v>
      </c>
    </row>
    <row r="1920" spans="1:12" x14ac:dyDescent="0.3">
      <c r="A1920" s="8"/>
      <c r="B1920" s="8"/>
      <c r="C1920" s="9" t="s">
        <v>991</v>
      </c>
      <c r="D1920" s="9" t="s">
        <v>893</v>
      </c>
      <c r="E1920" s="10">
        <v>1945.84</v>
      </c>
      <c r="F1920" s="10">
        <v>2927.65</v>
      </c>
      <c r="G1920" s="10">
        <v>3800</v>
      </c>
      <c r="H1920" s="10">
        <v>3800</v>
      </c>
      <c r="I1920" s="10">
        <f t="shared" si="116"/>
        <v>195.28841014677468</v>
      </c>
      <c r="J1920" s="10">
        <f t="shared" si="117"/>
        <v>129.79693610916604</v>
      </c>
      <c r="K1920" s="10">
        <f t="shared" si="118"/>
        <v>195.28841014677468</v>
      </c>
      <c r="L1920" s="10">
        <f t="shared" si="119"/>
        <v>129.79693610916604</v>
      </c>
    </row>
    <row r="1921" spans="1:12" x14ac:dyDescent="0.3">
      <c r="A1921" s="8"/>
      <c r="B1921" s="8"/>
      <c r="C1921" s="9" t="s">
        <v>992</v>
      </c>
      <c r="D1921" s="9" t="s">
        <v>957</v>
      </c>
      <c r="E1921" s="10">
        <v>0</v>
      </c>
      <c r="F1921" s="10">
        <v>0</v>
      </c>
      <c r="G1921" s="10">
        <v>1000</v>
      </c>
      <c r="H1921" s="10">
        <v>1000</v>
      </c>
      <c r="I1921" s="10" t="str">
        <f t="shared" si="116"/>
        <v>-</v>
      </c>
      <c r="J1921" s="10" t="str">
        <f t="shared" si="117"/>
        <v>-</v>
      </c>
      <c r="K1921" s="10" t="str">
        <f t="shared" si="118"/>
        <v>-</v>
      </c>
      <c r="L1921" s="10" t="str">
        <f t="shared" si="119"/>
        <v>-</v>
      </c>
    </row>
    <row r="1922" spans="1:12" x14ac:dyDescent="0.3">
      <c r="A1922" s="5"/>
      <c r="B1922" s="6" t="s">
        <v>89</v>
      </c>
      <c r="C1922" s="5"/>
      <c r="D1922" s="6" t="s">
        <v>90</v>
      </c>
      <c r="E1922" s="7">
        <f>+E1923+E1924</f>
        <v>3823.14</v>
      </c>
      <c r="F1922" s="7">
        <f>+F1923+F1924</f>
        <v>199.9</v>
      </c>
      <c r="G1922" s="7">
        <f>+G1923+G1924</f>
        <v>0</v>
      </c>
      <c r="H1922" s="7">
        <f>+H1923+H1924</f>
        <v>20000</v>
      </c>
      <c r="I1922" s="7">
        <f t="shared" si="116"/>
        <v>0</v>
      </c>
      <c r="J1922" s="7">
        <f t="shared" si="117"/>
        <v>0</v>
      </c>
      <c r="K1922" s="7">
        <f t="shared" si="118"/>
        <v>523.13020187594498</v>
      </c>
      <c r="L1922" s="7">
        <f t="shared" si="119"/>
        <v>10005.002501250625</v>
      </c>
    </row>
    <row r="1923" spans="1:12" x14ac:dyDescent="0.3">
      <c r="A1923" s="8"/>
      <c r="B1923" s="8"/>
      <c r="C1923" s="9" t="s">
        <v>992</v>
      </c>
      <c r="D1923" s="9" t="s">
        <v>957</v>
      </c>
      <c r="E1923" s="10">
        <v>0</v>
      </c>
      <c r="F1923" s="10">
        <v>0</v>
      </c>
      <c r="G1923" s="10">
        <v>0</v>
      </c>
      <c r="H1923" s="10">
        <v>20000</v>
      </c>
      <c r="I1923" s="10" t="str">
        <f t="shared" ref="I1923:I1930" si="120">IF(E1923&lt;&gt;0,G1923/E1923*100,"-")</f>
        <v>-</v>
      </c>
      <c r="J1923" s="10" t="str">
        <f t="shared" ref="J1923:J1930" si="121">IF(F1923&lt;&gt;0,G1923/F1923*100,"-")</f>
        <v>-</v>
      </c>
      <c r="K1923" s="10" t="str">
        <f t="shared" ref="K1923:K1930" si="122">IF(E1923&lt;&gt;0,H1923/E1923*100,"-")</f>
        <v>-</v>
      </c>
      <c r="L1923" s="10" t="str">
        <f t="shared" ref="L1923:L1930" si="123">IF(F1923&lt;&gt;0,H1923/F1923*100,"-")</f>
        <v>-</v>
      </c>
    </row>
    <row r="1924" spans="1:12" x14ac:dyDescent="0.3">
      <c r="A1924" s="8"/>
      <c r="B1924" s="8"/>
      <c r="C1924" s="9" t="s">
        <v>993</v>
      </c>
      <c r="D1924" s="9" t="s">
        <v>895</v>
      </c>
      <c r="E1924" s="10">
        <v>3823.14</v>
      </c>
      <c r="F1924" s="10">
        <v>199.9</v>
      </c>
      <c r="G1924" s="10">
        <v>0</v>
      </c>
      <c r="H1924" s="10">
        <v>0</v>
      </c>
      <c r="I1924" s="10">
        <f t="shared" si="120"/>
        <v>0</v>
      </c>
      <c r="J1924" s="10">
        <f t="shared" si="121"/>
        <v>0</v>
      </c>
      <c r="K1924" s="10">
        <f t="shared" si="122"/>
        <v>0</v>
      </c>
      <c r="L1924" s="10">
        <f t="shared" si="123"/>
        <v>0</v>
      </c>
    </row>
    <row r="1925" spans="1:12" x14ac:dyDescent="0.3">
      <c r="A1925" s="5"/>
      <c r="B1925" s="6" t="s">
        <v>250</v>
      </c>
      <c r="C1925" s="5"/>
      <c r="D1925" s="6" t="s">
        <v>251</v>
      </c>
      <c r="E1925" s="7">
        <f>+E1926</f>
        <v>0</v>
      </c>
      <c r="F1925" s="7">
        <f>+F1926</f>
        <v>0</v>
      </c>
      <c r="G1925" s="7">
        <f>+G1926</f>
        <v>650</v>
      </c>
      <c r="H1925" s="7">
        <f>+H1926</f>
        <v>0</v>
      </c>
      <c r="I1925" s="7" t="str">
        <f t="shared" si="120"/>
        <v>-</v>
      </c>
      <c r="J1925" s="7" t="str">
        <f t="shared" si="121"/>
        <v>-</v>
      </c>
      <c r="K1925" s="7" t="str">
        <f t="shared" si="122"/>
        <v>-</v>
      </c>
      <c r="L1925" s="7" t="str">
        <f t="shared" si="123"/>
        <v>-</v>
      </c>
    </row>
    <row r="1926" spans="1:12" x14ac:dyDescent="0.3">
      <c r="A1926" s="8"/>
      <c r="B1926" s="8"/>
      <c r="C1926" s="9" t="s">
        <v>993</v>
      </c>
      <c r="D1926" s="9" t="s">
        <v>895</v>
      </c>
      <c r="E1926" s="10">
        <v>0</v>
      </c>
      <c r="F1926" s="10">
        <v>0</v>
      </c>
      <c r="G1926" s="10">
        <v>650</v>
      </c>
      <c r="H1926" s="10">
        <v>0</v>
      </c>
      <c r="I1926" s="10" t="str">
        <f t="shared" si="120"/>
        <v>-</v>
      </c>
      <c r="J1926" s="10" t="str">
        <f t="shared" si="121"/>
        <v>-</v>
      </c>
      <c r="K1926" s="10" t="str">
        <f t="shared" si="122"/>
        <v>-</v>
      </c>
      <c r="L1926" s="10" t="str">
        <f t="shared" si="123"/>
        <v>-</v>
      </c>
    </row>
    <row r="1927" spans="1:12" x14ac:dyDescent="0.3">
      <c r="A1927" s="5"/>
      <c r="B1927" s="6" t="s">
        <v>252</v>
      </c>
      <c r="C1927" s="5"/>
      <c r="D1927" s="6" t="s">
        <v>253</v>
      </c>
      <c r="E1927" s="7">
        <f>+E1928+E1929</f>
        <v>533.97</v>
      </c>
      <c r="F1927" s="7">
        <f>+F1928+F1929</f>
        <v>2995.56</v>
      </c>
      <c r="G1927" s="7">
        <f>+G1928+G1929</f>
        <v>8950</v>
      </c>
      <c r="H1927" s="7">
        <f>+H1928+H1929</f>
        <v>0</v>
      </c>
      <c r="I1927" s="7">
        <f t="shared" si="120"/>
        <v>1676.1241268236042</v>
      </c>
      <c r="J1927" s="7">
        <f t="shared" si="121"/>
        <v>298.7755211045681</v>
      </c>
      <c r="K1927" s="7">
        <f t="shared" si="122"/>
        <v>0</v>
      </c>
      <c r="L1927" s="7">
        <f t="shared" si="123"/>
        <v>0</v>
      </c>
    </row>
    <row r="1928" spans="1:12" x14ac:dyDescent="0.3">
      <c r="A1928" s="8"/>
      <c r="B1928" s="8"/>
      <c r="C1928" s="9" t="s">
        <v>992</v>
      </c>
      <c r="D1928" s="9" t="s">
        <v>957</v>
      </c>
      <c r="E1928" s="10">
        <v>0</v>
      </c>
      <c r="F1928" s="10">
        <v>0</v>
      </c>
      <c r="G1928" s="10">
        <v>3000</v>
      </c>
      <c r="H1928" s="10">
        <v>0</v>
      </c>
      <c r="I1928" s="10" t="str">
        <f t="shared" si="120"/>
        <v>-</v>
      </c>
      <c r="J1928" s="10" t="str">
        <f t="shared" si="121"/>
        <v>-</v>
      </c>
      <c r="K1928" s="10" t="str">
        <f t="shared" si="122"/>
        <v>-</v>
      </c>
      <c r="L1928" s="10" t="str">
        <f t="shared" si="123"/>
        <v>-</v>
      </c>
    </row>
    <row r="1929" spans="1:12" x14ac:dyDescent="0.3">
      <c r="A1929" s="8"/>
      <c r="B1929" s="8"/>
      <c r="C1929" s="9" t="s">
        <v>993</v>
      </c>
      <c r="D1929" s="9" t="s">
        <v>895</v>
      </c>
      <c r="E1929" s="10">
        <v>533.97</v>
      </c>
      <c r="F1929" s="10">
        <v>2995.56</v>
      </c>
      <c r="G1929" s="10">
        <v>5950</v>
      </c>
      <c r="H1929" s="10">
        <v>0</v>
      </c>
      <c r="I1929" s="10">
        <f t="shared" si="120"/>
        <v>1114.294810569882</v>
      </c>
      <c r="J1929" s="10">
        <f t="shared" si="121"/>
        <v>198.6273017399084</v>
      </c>
      <c r="K1929" s="10">
        <f t="shared" si="122"/>
        <v>0</v>
      </c>
      <c r="L1929" s="10">
        <f t="shared" si="123"/>
        <v>0</v>
      </c>
    </row>
    <row r="1930" spans="1:12" x14ac:dyDescent="0.3">
      <c r="A1930" s="11"/>
      <c r="B1930" s="11"/>
      <c r="C1930" s="11"/>
      <c r="D1930" s="11"/>
      <c r="E1930" s="12">
        <f>+E3+E82+E87+E119+E150+E216+E290+E400+E454+E531+E773+E1068+E1154+E1195+E1238+E1288+E1327+E1338+E1377+E1451+E1477+E1502+E1519+E1546+E1569+E1599+E1625+E1643+E1670+E1695+E1723+E1757+E1800+E1834+E1864+E1893</f>
        <v>166700340.84</v>
      </c>
      <c r="F1930" s="12">
        <f>+F3+F82+F87+F119+F150+F216+F290+F400+F454+F531+F773+F1068+F1154+F1195+F1238+F1288+F1327+F1338+F1377+F1451+F1477+F1502+F1519+F1546+F1569+F1599+F1625+F1643+F1670+F1695+F1723+F1757+F1800+F1834+F1864+F1893</f>
        <v>149188739.79000002</v>
      </c>
      <c r="G1930" s="12">
        <f>+G3+G82+G87+G119+G150+G216+G290+G400+G454+G531+G773+G1068+G1154+G1195+G1238+G1288+G1327+G1338+G1377+G1451+G1477+G1502+G1519+G1546+G1569+G1599+G1625+G1643+G1670+G1695+G1723+G1757+G1800+G1834+G1864+G1893</f>
        <v>210420700.77000001</v>
      </c>
      <c r="H1930" s="12">
        <f>+H3+H82+H87+H119+H150+H216+H290+H400+H454+H531+H773+H1068+H1154+H1195+H1238+H1288+H1327+H1338+H1377+H1451+H1477+H1502+H1519+H1546+H1569+H1599+H1625+H1643+H1670+H1695+H1723+H1757+H1800+H1834+H1864+H1893</f>
        <v>217925251.46999997</v>
      </c>
      <c r="I1930" s="12">
        <f t="shared" si="120"/>
        <v>126.22691693951789</v>
      </c>
      <c r="J1930" s="12">
        <f t="shared" si="121"/>
        <v>141.04328588484017</v>
      </c>
      <c r="K1930" s="12">
        <f t="shared" si="122"/>
        <v>130.72873778894427</v>
      </c>
      <c r="L1930" s="12">
        <f t="shared" si="123"/>
        <v>146.07352523840228</v>
      </c>
    </row>
  </sheetData>
  <pageMargins left="0.11811023622047245" right="0.31496062992125984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Matejka ŠKRINJAR</dc:creator>
  <cp:lastModifiedBy>Tea URŠIČ</cp:lastModifiedBy>
  <cp:lastPrinted>2025-04-04T08:38:33Z</cp:lastPrinted>
  <dcterms:created xsi:type="dcterms:W3CDTF">2025-04-04T08:25:06Z</dcterms:created>
  <dcterms:modified xsi:type="dcterms:W3CDTF">2025-04-10T11:50:29Z</dcterms:modified>
</cp:coreProperties>
</file>