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ursic\Downloads\"/>
    </mc:Choice>
  </mc:AlternateContent>
  <bookViews>
    <workbookView xWindow="0" yWindow="0" windowWidth="28800" windowHeight="12330" tabRatio="759"/>
  </bookViews>
  <sheets>
    <sheet name="ZBIR" sheetId="15" r:id="rId1"/>
    <sheet name="1-Podnebne spremembe" sheetId="4" r:id="rId2"/>
    <sheet name="2-Narava" sheetId="7" r:id="rId3"/>
    <sheet name="3-Tla" sheetId="8" r:id="rId4"/>
    <sheet name="4-Voda" sheetId="9" r:id="rId5"/>
    <sheet name="5-Zrak" sheetId="10" r:id="rId6"/>
    <sheet name="6-Krožno gospodarjenje" sheetId="11" r:id="rId7"/>
    <sheet name="7-Prostor" sheetId="12" r:id="rId8"/>
    <sheet name="8-Varovanje pred drugimi" sheetId="13" r:id="rId9"/>
    <sheet name="9-Izvajanje, horizontala" sheetId="14" r:id="rId10"/>
    <sheet name="List1" sheetId="5" r:id="rId11"/>
  </sheets>
  <definedNames>
    <definedName name="_ftn1" localSheetId="1">'1-Podnebne spremembe'!#REF!</definedName>
    <definedName name="_ftn1" localSheetId="2">'2-Narava'!#REF!</definedName>
    <definedName name="_ftn1" localSheetId="3">'3-Tla'!#REF!</definedName>
    <definedName name="_ftn1" localSheetId="4">'4-Voda'!#REF!</definedName>
    <definedName name="_ftn1" localSheetId="5">'5-Zrak'!#REF!</definedName>
    <definedName name="_ftn1" localSheetId="6">'6-Krožno gospodarjenje'!#REF!</definedName>
    <definedName name="_ftn1" localSheetId="7">'7-Prostor'!#REF!</definedName>
    <definedName name="_ftn1" localSheetId="8">'8-Varovanje pred drugimi'!#REF!</definedName>
    <definedName name="_ftn1" localSheetId="9">'9-Izvajanje, horizontala'!#REF!</definedName>
    <definedName name="_ftn1" localSheetId="0">ZBIR!#REF!</definedName>
    <definedName name="_ftn2" localSheetId="1">'1-Podnebne spremembe'!#REF!</definedName>
    <definedName name="_ftn2" localSheetId="2">'2-Narava'!#REF!</definedName>
    <definedName name="_ftn2" localSheetId="3">'3-Tla'!#REF!</definedName>
    <definedName name="_ftn2" localSheetId="4">'4-Voda'!#REF!</definedName>
    <definedName name="_ftn2" localSheetId="5">'5-Zrak'!#REF!</definedName>
    <definedName name="_ftn2" localSheetId="6">'6-Krožno gospodarjenje'!#REF!</definedName>
    <definedName name="_ftn2" localSheetId="7">'7-Prostor'!#REF!</definedName>
    <definedName name="_ftn2" localSheetId="8">'8-Varovanje pred drugimi'!#REF!</definedName>
    <definedName name="_ftn2" localSheetId="9">'9-Izvajanje, horizontala'!#REF!</definedName>
    <definedName name="_ftn2" localSheetId="0">ZBIR!#REF!</definedName>
    <definedName name="_ftnref1" localSheetId="1">'1-Podnebne spremembe'!#REF!</definedName>
    <definedName name="_ftnref1" localSheetId="2">'2-Narava'!#REF!</definedName>
    <definedName name="_ftnref1" localSheetId="3">'3-Tla'!#REF!</definedName>
    <definedName name="_ftnref1" localSheetId="4">'4-Voda'!#REF!</definedName>
    <definedName name="_ftnref1" localSheetId="5">'5-Zrak'!#REF!</definedName>
    <definedName name="_ftnref1" localSheetId="6">'6-Krožno gospodarjenje'!#REF!</definedName>
    <definedName name="_ftnref1" localSheetId="7">'7-Prostor'!#REF!</definedName>
    <definedName name="_ftnref1" localSheetId="8">'8-Varovanje pred drugimi'!#REF!</definedName>
    <definedName name="_ftnref1" localSheetId="9">'9-Izvajanje, horizontala'!#REF!</definedName>
    <definedName name="_ftnref1" localSheetId="0">ZBIR!#REF!</definedName>
    <definedName name="_ftnref2" localSheetId="1">'1-Podnebne spremembe'!#REF!</definedName>
    <definedName name="_ftnref2" localSheetId="2">'2-Narava'!#REF!</definedName>
    <definedName name="_ftnref2" localSheetId="3">'3-Tla'!#REF!</definedName>
    <definedName name="_ftnref2" localSheetId="4">'4-Voda'!#REF!</definedName>
    <definedName name="_ftnref2" localSheetId="5">'5-Zrak'!#REF!</definedName>
    <definedName name="_ftnref2" localSheetId="6">'6-Krožno gospodarjenje'!#REF!</definedName>
    <definedName name="_ftnref2" localSheetId="7">'7-Prostor'!#REF!</definedName>
    <definedName name="_ftnref2" localSheetId="8">'8-Varovanje pred drugimi'!#REF!</definedName>
    <definedName name="_ftnref2" localSheetId="9">'9-Izvajanje, horizontala'!#REF!</definedName>
    <definedName name="_ftnref2" localSheetId="0">ZBIR!#REF!</definedName>
    <definedName name="_Hlk57662076" localSheetId="1">'1-Podnebne spremembe'!$B$22</definedName>
    <definedName name="_Hlk57662076" localSheetId="2">'2-Narava'!$B$6</definedName>
    <definedName name="_Hlk57662076" localSheetId="3">'3-Tla'!$B$6</definedName>
    <definedName name="_Hlk57662076" localSheetId="4">'4-Voda'!$B$6</definedName>
    <definedName name="_Hlk57662076" localSheetId="5">'5-Zrak'!$B$6</definedName>
    <definedName name="_Hlk57662076" localSheetId="6">'6-Krožno gospodarjenje'!$B$7</definedName>
    <definedName name="_Hlk57662076" localSheetId="7">'7-Prostor'!$B$6</definedName>
    <definedName name="_Hlk57662076" localSheetId="8">'8-Varovanje pred drugimi'!$B$6</definedName>
    <definedName name="_Hlk57662076" localSheetId="9">'9-Izvajanje, horizontala'!$B$6</definedName>
    <definedName name="_Hlk57662076" localSheetId="0">ZBIR!#REF!</definedName>
    <definedName name="_xlnm.Print_Area" localSheetId="1">'1-Podnebne spremembe'!$A$1:$AG$29</definedName>
    <definedName name="_xlnm.Print_Area" localSheetId="2">'2-Narava'!$A$1:$AG$59</definedName>
    <definedName name="_xlnm.Print_Area" localSheetId="3">'3-Tla'!$A$1:$AG$30</definedName>
    <definedName name="_xlnm.Print_Area" localSheetId="4">'4-Voda'!$A$1:$AG$41</definedName>
    <definedName name="_xlnm.Print_Area" localSheetId="5">'5-Zrak'!$A$1:$AG$21</definedName>
    <definedName name="_xlnm.Print_Area" localSheetId="6">'6-Krožno gospodarjenje'!$A$1:$AG$26</definedName>
    <definedName name="_xlnm.Print_Area" localSheetId="7">'7-Prostor'!$A$1:$AG$23</definedName>
    <definedName name="_xlnm.Print_Area" localSheetId="8">'8-Varovanje pred drugimi'!$A$1:$AG$14</definedName>
    <definedName name="_xlnm.Print_Area" localSheetId="9">'9-Izvajanje, horizontala'!$A$1:$K$11</definedName>
    <definedName name="_xlnm.Print_Area" localSheetId="0">ZBIR!$C$1:$AG$18</definedName>
    <definedName name="_xlnm.Print_Titles" localSheetId="1">'1-Podnebne spremembe'!$B:$G</definedName>
    <definedName name="_xlnm.Print_Titles" localSheetId="2">'2-Narava'!$B:$G</definedName>
    <definedName name="_xlnm.Print_Titles" localSheetId="3">'3-Tla'!$B:$G</definedName>
    <definedName name="_xlnm.Print_Titles" localSheetId="4">'4-Voda'!$B:$G</definedName>
    <definedName name="_xlnm.Print_Titles" localSheetId="5">'5-Zrak'!$B:$G</definedName>
    <definedName name="_xlnm.Print_Titles" localSheetId="6">'6-Krožno gospodarjenje'!$B:$G</definedName>
    <definedName name="_xlnm.Print_Titles" localSheetId="7">'7-Prostor'!$B:$G</definedName>
    <definedName name="_xlnm.Print_Titles" localSheetId="8">'8-Varovanje pred drugimi'!$B:$G</definedName>
    <definedName name="_xlnm.Print_Titles" localSheetId="9">'9-Izvajanje, horizontala'!$B:$G</definedName>
    <definedName name="_xlnm.Print_Titles" localSheetId="0">ZBIR!$D:$I</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5" l="1"/>
  <c r="AE36" i="9"/>
  <c r="AA36" i="9"/>
  <c r="W36" i="9"/>
  <c r="I36" i="9"/>
  <c r="AG28" i="4" l="1"/>
  <c r="AF28" i="4"/>
  <c r="AC28" i="4"/>
  <c r="AB28" i="4"/>
  <c r="Y28" i="4"/>
  <c r="X28" i="4"/>
  <c r="T28" i="4"/>
  <c r="S28" i="4"/>
  <c r="O28" i="4"/>
  <c r="N28" i="4"/>
  <c r="K28" i="4"/>
  <c r="J28" i="4"/>
  <c r="P13" i="13" l="1"/>
  <c r="U13" i="13"/>
  <c r="U22" i="12"/>
  <c r="U11" i="12"/>
  <c r="P22" i="12"/>
  <c r="P11" i="12"/>
  <c r="U25" i="11"/>
  <c r="U15" i="11"/>
  <c r="P25" i="11"/>
  <c r="P15" i="11"/>
  <c r="U20" i="10"/>
  <c r="U11" i="10"/>
  <c r="P20" i="10"/>
  <c r="P11" i="10"/>
  <c r="U38" i="9"/>
  <c r="U27" i="9"/>
  <c r="U11" i="9"/>
  <c r="P38" i="9"/>
  <c r="P27" i="9"/>
  <c r="P11" i="9"/>
  <c r="U29" i="8"/>
  <c r="U18" i="8"/>
  <c r="U12" i="8"/>
  <c r="P29" i="8"/>
  <c r="P18" i="8"/>
  <c r="P12" i="8"/>
  <c r="U58" i="7"/>
  <c r="U31" i="7"/>
  <c r="P58" i="7"/>
  <c r="P31" i="7"/>
  <c r="I23" i="4"/>
  <c r="M23" i="4"/>
  <c r="R23" i="4"/>
  <c r="W23" i="4"/>
  <c r="AA23" i="4"/>
  <c r="AE23" i="4"/>
  <c r="U28" i="4"/>
  <c r="U17" i="4"/>
  <c r="P28" i="4"/>
  <c r="P17" i="4"/>
  <c r="M12" i="15" l="1"/>
  <c r="L12" i="15"/>
  <c r="AG11" i="15"/>
  <c r="AF11" i="15"/>
  <c r="AC11" i="15"/>
  <c r="AB11" i="15"/>
  <c r="Y11" i="15"/>
  <c r="X11" i="15"/>
  <c r="U11" i="15"/>
  <c r="R10" i="13"/>
  <c r="AA8" i="13"/>
  <c r="W7" i="13"/>
  <c r="AG10" i="15"/>
  <c r="AF10" i="15"/>
  <c r="AC10" i="15"/>
  <c r="AB10" i="15"/>
  <c r="Y10" i="15"/>
  <c r="X10" i="15"/>
  <c r="U10" i="15"/>
  <c r="Q10" i="15"/>
  <c r="AE6" i="12"/>
  <c r="AA10" i="12"/>
  <c r="AA6" i="12"/>
  <c r="W6" i="12"/>
  <c r="W9" i="12"/>
  <c r="W10" i="12"/>
  <c r="R10" i="12"/>
  <c r="R6" i="12"/>
  <c r="M10" i="12"/>
  <c r="M5" i="12"/>
  <c r="R8" i="11"/>
  <c r="R13" i="11"/>
  <c r="M14" i="11"/>
  <c r="M11" i="11"/>
  <c r="M10" i="11"/>
  <c r="M9" i="11"/>
  <c r="R23" i="11"/>
  <c r="M22" i="11"/>
  <c r="R20" i="11"/>
  <c r="AE24" i="11"/>
  <c r="AA24" i="11"/>
  <c r="W24" i="11"/>
  <c r="R24" i="11"/>
  <c r="M24" i="11"/>
  <c r="W6" i="11"/>
  <c r="M5" i="11"/>
  <c r="AG8" i="15"/>
  <c r="AF8" i="15"/>
  <c r="AC8" i="15"/>
  <c r="AB8" i="15"/>
  <c r="Y8" i="15"/>
  <c r="X8" i="15"/>
  <c r="Q8" i="15"/>
  <c r="AE17" i="10"/>
  <c r="AA17" i="10"/>
  <c r="W17" i="10"/>
  <c r="R17" i="10"/>
  <c r="M17" i="10"/>
  <c r="AA18" i="10"/>
  <c r="W18" i="10"/>
  <c r="AE10" i="10"/>
  <c r="AA10" i="10"/>
  <c r="W10" i="10"/>
  <c r="R10" i="10"/>
  <c r="M10" i="10"/>
  <c r="AE5" i="10"/>
  <c r="AA5" i="10"/>
  <c r="W5" i="10"/>
  <c r="R5" i="10"/>
  <c r="M5" i="10"/>
  <c r="AE35" i="9"/>
  <c r="AA35" i="9"/>
  <c r="W35" i="9"/>
  <c r="AE33" i="9"/>
  <c r="AA33" i="9"/>
  <c r="W33" i="9"/>
  <c r="R33" i="9"/>
  <c r="M33" i="9"/>
  <c r="AE24" i="9"/>
  <c r="AA24" i="9"/>
  <c r="W22" i="9"/>
  <c r="AE20" i="9"/>
  <c r="AA20" i="9"/>
  <c r="W20" i="9"/>
  <c r="AE17" i="9"/>
  <c r="AA17" i="9"/>
  <c r="AE16" i="9"/>
  <c r="AA16" i="9"/>
  <c r="W16" i="9"/>
  <c r="R16" i="9"/>
  <c r="M16" i="9"/>
  <c r="AE9" i="9"/>
  <c r="W9" i="9"/>
  <c r="AE8" i="9"/>
  <c r="AE7" i="9"/>
  <c r="AA8" i="9"/>
  <c r="AA7" i="9"/>
  <c r="W8" i="9"/>
  <c r="W7" i="9"/>
  <c r="R8" i="9"/>
  <c r="R7" i="9"/>
  <c r="M8" i="9"/>
  <c r="M7" i="9"/>
  <c r="AG6" i="15"/>
  <c r="AF6" i="15"/>
  <c r="AC6" i="15"/>
  <c r="AB6" i="15"/>
  <c r="Y6" i="15"/>
  <c r="X6" i="15"/>
  <c r="AA25" i="8"/>
  <c r="AE8" i="8"/>
  <c r="AA8" i="8"/>
  <c r="W8" i="8"/>
  <c r="R8" i="8"/>
  <c r="M8" i="8"/>
  <c r="AA7" i="8"/>
  <c r="R7" i="8"/>
  <c r="AA5" i="8"/>
  <c r="W5" i="8"/>
  <c r="R5" i="8"/>
  <c r="AG5" i="15"/>
  <c r="AF5" i="15"/>
  <c r="AC5" i="15"/>
  <c r="AB5" i="15"/>
  <c r="Y5" i="15"/>
  <c r="X5" i="15"/>
  <c r="M54" i="7"/>
  <c r="AE30" i="7"/>
  <c r="AE29" i="7"/>
  <c r="AE28" i="7"/>
  <c r="AA30" i="7"/>
  <c r="AA29" i="7"/>
  <c r="AA28" i="7"/>
  <c r="W30" i="7"/>
  <c r="W29" i="7"/>
  <c r="W28" i="7"/>
  <c r="R30" i="7"/>
  <c r="R29" i="7"/>
  <c r="R28" i="7"/>
  <c r="M29" i="7"/>
  <c r="M30" i="7"/>
  <c r="M28" i="7"/>
  <c r="AE26" i="7"/>
  <c r="AA26" i="7"/>
  <c r="W26" i="7"/>
  <c r="R26" i="7"/>
  <c r="M26" i="7"/>
  <c r="AE21" i="7"/>
  <c r="AE20" i="7"/>
  <c r="AE19" i="7"/>
  <c r="AA21" i="7"/>
  <c r="AA20" i="7"/>
  <c r="AA19" i="7"/>
  <c r="W21" i="7"/>
  <c r="W20" i="7"/>
  <c r="W19" i="7"/>
  <c r="R21" i="7"/>
  <c r="R20" i="7"/>
  <c r="R19" i="7"/>
  <c r="M21" i="7"/>
  <c r="M20" i="7"/>
  <c r="M19" i="7"/>
  <c r="AE17" i="7"/>
  <c r="AA17" i="7"/>
  <c r="W17" i="7"/>
  <c r="R17" i="7"/>
  <c r="M17" i="7"/>
  <c r="AE14" i="7"/>
  <c r="AA14" i="7"/>
  <c r="W14" i="7"/>
  <c r="R14" i="7"/>
  <c r="M14" i="7"/>
  <c r="AA12" i="7"/>
  <c r="W12" i="7"/>
  <c r="M11" i="7"/>
  <c r="R11" i="7"/>
  <c r="W11" i="7"/>
  <c r="AA11" i="7"/>
  <c r="AE11" i="7"/>
  <c r="AE9" i="7"/>
  <c r="AA9" i="7"/>
  <c r="W9" i="7"/>
  <c r="R9" i="7"/>
  <c r="M9" i="7"/>
  <c r="AE7" i="7"/>
  <c r="AA7" i="7"/>
  <c r="W7" i="7"/>
  <c r="R7" i="7"/>
  <c r="M7" i="7"/>
  <c r="O13" i="13"/>
  <c r="N13" i="13"/>
  <c r="O14" i="13" s="1"/>
  <c r="O2" i="13"/>
  <c r="Q11" i="15" s="1"/>
  <c r="N2" i="13"/>
  <c r="P11" i="15" s="1"/>
  <c r="T13" i="13"/>
  <c r="T2" i="13" s="1"/>
  <c r="S13" i="13"/>
  <c r="Y13" i="13"/>
  <c r="Y2" i="13" s="1"/>
  <c r="X13" i="13"/>
  <c r="Y14" i="13" s="1"/>
  <c r="AC13" i="13"/>
  <c r="AC2" i="13" s="1"/>
  <c r="AB13" i="13"/>
  <c r="AG13" i="13"/>
  <c r="AG2" i="13" s="1"/>
  <c r="AF13" i="13"/>
  <c r="AG14" i="13" s="1"/>
  <c r="O22" i="12"/>
  <c r="N22" i="12"/>
  <c r="O11" i="12"/>
  <c r="N11" i="12"/>
  <c r="T22" i="12"/>
  <c r="S22" i="12"/>
  <c r="T11" i="12"/>
  <c r="S11" i="12"/>
  <c r="Y22" i="12"/>
  <c r="X22" i="12"/>
  <c r="Y11" i="12"/>
  <c r="X11" i="12"/>
  <c r="AC22" i="12"/>
  <c r="AB22" i="12"/>
  <c r="AC11" i="12"/>
  <c r="AB11" i="12"/>
  <c r="AG22" i="12"/>
  <c r="AF22" i="12"/>
  <c r="AG11" i="12"/>
  <c r="AF11" i="12"/>
  <c r="O25" i="11"/>
  <c r="N25" i="11"/>
  <c r="O26" i="11" s="1"/>
  <c r="O15" i="11"/>
  <c r="N15" i="11"/>
  <c r="T25" i="11"/>
  <c r="S25" i="11"/>
  <c r="T15" i="11"/>
  <c r="S15" i="11"/>
  <c r="Y25" i="11"/>
  <c r="X25" i="11"/>
  <c r="Y15" i="11"/>
  <c r="X15" i="11"/>
  <c r="AC25" i="11"/>
  <c r="AB25" i="11"/>
  <c r="AC15" i="11"/>
  <c r="AB15" i="11"/>
  <c r="AG25" i="11"/>
  <c r="AF25" i="11"/>
  <c r="AG26" i="11" s="1"/>
  <c r="AG15" i="11"/>
  <c r="AF15" i="11"/>
  <c r="O20" i="10"/>
  <c r="N20" i="10"/>
  <c r="O11" i="10"/>
  <c r="O2" i="10" s="1"/>
  <c r="N11" i="10"/>
  <c r="T20" i="10"/>
  <c r="S20" i="10"/>
  <c r="T21" i="10" s="1"/>
  <c r="T11" i="10"/>
  <c r="S11" i="10"/>
  <c r="Y20" i="10"/>
  <c r="X20" i="10"/>
  <c r="Y21" i="10" s="1"/>
  <c r="Y11" i="10"/>
  <c r="Y2" i="10" s="1"/>
  <c r="X11" i="10"/>
  <c r="AC20" i="10"/>
  <c r="AB20" i="10"/>
  <c r="AC11" i="10"/>
  <c r="AB11" i="10"/>
  <c r="AG20" i="10"/>
  <c r="AF20" i="10"/>
  <c r="AG11" i="10"/>
  <c r="AF11" i="10"/>
  <c r="O38" i="9"/>
  <c r="N38" i="9"/>
  <c r="O39" i="9" s="1"/>
  <c r="O27" i="9"/>
  <c r="N27" i="9"/>
  <c r="O11" i="9"/>
  <c r="N11" i="9"/>
  <c r="O12" i="9" s="1"/>
  <c r="T38" i="9"/>
  <c r="S38" i="9"/>
  <c r="T39" i="9" s="1"/>
  <c r="T27" i="9"/>
  <c r="S27" i="9"/>
  <c r="T11" i="9"/>
  <c r="S11" i="9"/>
  <c r="Y38" i="9"/>
  <c r="X38" i="9"/>
  <c r="Y39" i="9" s="1"/>
  <c r="Y27" i="9"/>
  <c r="X27" i="9"/>
  <c r="Y11" i="9"/>
  <c r="X11" i="9"/>
  <c r="AC38" i="9"/>
  <c r="AB38" i="9"/>
  <c r="AC39" i="9" s="1"/>
  <c r="AC27" i="9"/>
  <c r="AB27" i="9"/>
  <c r="AC11" i="9"/>
  <c r="AB11" i="9"/>
  <c r="AG38" i="9"/>
  <c r="AF38" i="9"/>
  <c r="AG39" i="9" s="1"/>
  <c r="AG27" i="9"/>
  <c r="AF27" i="9"/>
  <c r="AG11" i="9"/>
  <c r="AF11" i="9"/>
  <c r="AG29" i="8"/>
  <c r="AF29" i="8"/>
  <c r="AG30" i="8" s="1"/>
  <c r="AG18" i="8"/>
  <c r="AG19" i="8" s="1"/>
  <c r="AF18" i="8"/>
  <c r="AG12" i="8"/>
  <c r="AF12" i="8"/>
  <c r="AG13" i="8" s="1"/>
  <c r="AG2" i="8"/>
  <c r="AF2" i="8"/>
  <c r="AC29" i="8"/>
  <c r="AB29" i="8"/>
  <c r="AC30" i="8" s="1"/>
  <c r="AC18" i="8"/>
  <c r="AB18" i="8"/>
  <c r="AC12" i="8"/>
  <c r="AB12" i="8"/>
  <c r="AC13" i="8" s="1"/>
  <c r="Y29" i="8"/>
  <c r="X29" i="8"/>
  <c r="Y30" i="8" s="1"/>
  <c r="Y18" i="8"/>
  <c r="X18" i="8"/>
  <c r="Y12" i="8"/>
  <c r="X12" i="8"/>
  <c r="T29" i="8"/>
  <c r="S29" i="8"/>
  <c r="T30" i="8" s="1"/>
  <c r="T18" i="8"/>
  <c r="S18" i="8"/>
  <c r="T12" i="8"/>
  <c r="S12" i="8"/>
  <c r="O29" i="8"/>
  <c r="N29" i="8"/>
  <c r="O30" i="8" s="1"/>
  <c r="O18" i="8"/>
  <c r="N18" i="8"/>
  <c r="O12" i="8"/>
  <c r="N12" i="8"/>
  <c r="AG58" i="7"/>
  <c r="AF58" i="7"/>
  <c r="AG59" i="7" s="1"/>
  <c r="AG31" i="7"/>
  <c r="AG2" i="7" s="1"/>
  <c r="AF31" i="7"/>
  <c r="AC58" i="7"/>
  <c r="AB58" i="7"/>
  <c r="AC31" i="7"/>
  <c r="AB31" i="7"/>
  <c r="Y58" i="7"/>
  <c r="X58" i="7"/>
  <c r="Y31" i="7"/>
  <c r="X31" i="7"/>
  <c r="X2" i="7" s="1"/>
  <c r="T58" i="7"/>
  <c r="S58" i="7"/>
  <c r="T59" i="7" s="1"/>
  <c r="T31" i="7"/>
  <c r="S31" i="7"/>
  <c r="O58" i="7"/>
  <c r="N58" i="7"/>
  <c r="O59" i="7" s="1"/>
  <c r="O31" i="7"/>
  <c r="N31" i="7"/>
  <c r="AE12" i="15"/>
  <c r="AA12" i="15"/>
  <c r="W12" i="15"/>
  <c r="S12" i="15"/>
  <c r="O12" i="15"/>
  <c r="AE24" i="4"/>
  <c r="AE25" i="4"/>
  <c r="AE26" i="4"/>
  <c r="AE27" i="4"/>
  <c r="AA24" i="4"/>
  <c r="AA25" i="4"/>
  <c r="AA26" i="4"/>
  <c r="AA27" i="4"/>
  <c r="AE5" i="4"/>
  <c r="AE6" i="4"/>
  <c r="AE7" i="4"/>
  <c r="AE8" i="4"/>
  <c r="AE9" i="4"/>
  <c r="AE10" i="4"/>
  <c r="AE11" i="4"/>
  <c r="AE12" i="4"/>
  <c r="AE13" i="4"/>
  <c r="AE14" i="4"/>
  <c r="AE15" i="4"/>
  <c r="AE16" i="4"/>
  <c r="AA5" i="4"/>
  <c r="AA6" i="4"/>
  <c r="AA7" i="4"/>
  <c r="AA8" i="4"/>
  <c r="AA9" i="4"/>
  <c r="AA10" i="4"/>
  <c r="AA11" i="4"/>
  <c r="AA12" i="4"/>
  <c r="AA13" i="4"/>
  <c r="AA14" i="4"/>
  <c r="AA15" i="4"/>
  <c r="AA16" i="4"/>
  <c r="AE22" i="4"/>
  <c r="AA22" i="4"/>
  <c r="R24" i="4"/>
  <c r="R25" i="4"/>
  <c r="R26" i="4"/>
  <c r="R27" i="4"/>
  <c r="R5" i="4"/>
  <c r="R6" i="4"/>
  <c r="R7" i="4"/>
  <c r="R8" i="4"/>
  <c r="R9" i="4"/>
  <c r="R10" i="4"/>
  <c r="R11" i="4"/>
  <c r="R12" i="4"/>
  <c r="R13" i="4"/>
  <c r="R14" i="4"/>
  <c r="R15" i="4"/>
  <c r="R16" i="4"/>
  <c r="R22" i="4"/>
  <c r="M24" i="4"/>
  <c r="M25" i="4"/>
  <c r="M26" i="4"/>
  <c r="M27" i="4"/>
  <c r="M5" i="4"/>
  <c r="M6" i="4"/>
  <c r="M7" i="4"/>
  <c r="M8" i="4"/>
  <c r="M9" i="4"/>
  <c r="M10" i="4"/>
  <c r="M11" i="4"/>
  <c r="M12" i="4"/>
  <c r="M13" i="4"/>
  <c r="M14" i="4"/>
  <c r="M15" i="4"/>
  <c r="M16" i="4"/>
  <c r="M22" i="4"/>
  <c r="W24" i="4"/>
  <c r="W25" i="4"/>
  <c r="W26" i="4"/>
  <c r="W27" i="4"/>
  <c r="W5" i="4"/>
  <c r="W6" i="4"/>
  <c r="W7" i="4"/>
  <c r="W8" i="4"/>
  <c r="W9" i="4"/>
  <c r="W10" i="4"/>
  <c r="W11" i="4"/>
  <c r="W12" i="4"/>
  <c r="W13" i="4"/>
  <c r="W14" i="4"/>
  <c r="W15" i="4"/>
  <c r="W16" i="4"/>
  <c r="W22" i="4"/>
  <c r="AG17" i="4"/>
  <c r="AF17" i="4"/>
  <c r="AC17" i="4"/>
  <c r="AB17" i="4"/>
  <c r="Y17" i="4"/>
  <c r="X17" i="4"/>
  <c r="T17" i="4"/>
  <c r="S17" i="4"/>
  <c r="O17" i="4"/>
  <c r="N17" i="4"/>
  <c r="N2" i="4" s="1"/>
  <c r="AA28" i="4" l="1"/>
  <c r="R28" i="4"/>
  <c r="AE28" i="4"/>
  <c r="M28" i="4"/>
  <c r="W28" i="4"/>
  <c r="K12" i="15"/>
  <c r="O28" i="9"/>
  <c r="P4" i="15"/>
  <c r="M11" i="15"/>
  <c r="AB2" i="11"/>
  <c r="AB9" i="15" s="1"/>
  <c r="X4" i="15"/>
  <c r="AC4" i="15"/>
  <c r="M10" i="15"/>
  <c r="W11" i="15"/>
  <c r="AE6" i="15"/>
  <c r="AE8" i="15"/>
  <c r="AA10" i="15"/>
  <c r="O11" i="15"/>
  <c r="W6" i="15"/>
  <c r="W5" i="15"/>
  <c r="AE11" i="15"/>
  <c r="AA6" i="15"/>
  <c r="W8" i="15"/>
  <c r="AA5" i="15"/>
  <c r="AE5" i="15"/>
  <c r="W10" i="15"/>
  <c r="AE10" i="15"/>
  <c r="AA8" i="15"/>
  <c r="AA11" i="15"/>
  <c r="T14" i="13"/>
  <c r="S2" i="13"/>
  <c r="T11" i="15" s="1"/>
  <c r="S11" i="15" s="1"/>
  <c r="T23" i="12"/>
  <c r="O2" i="12"/>
  <c r="O23" i="12"/>
  <c r="T2" i="12"/>
  <c r="T16" i="11"/>
  <c r="S2" i="11"/>
  <c r="T9" i="15" s="1"/>
  <c r="O16" i="11"/>
  <c r="O21" i="10"/>
  <c r="T2" i="10"/>
  <c r="U8" i="15" s="1"/>
  <c r="M8" i="15" s="1"/>
  <c r="Y2" i="9"/>
  <c r="Y7" i="15" s="1"/>
  <c r="O2" i="9"/>
  <c r="Q7" i="15" s="1"/>
  <c r="T12" i="9"/>
  <c r="N2" i="9"/>
  <c r="P7" i="15" s="1"/>
  <c r="AB2" i="7"/>
  <c r="X2" i="13"/>
  <c r="AC14" i="13"/>
  <c r="AB2" i="13"/>
  <c r="AF2" i="13"/>
  <c r="O12" i="12"/>
  <c r="X2" i="12"/>
  <c r="N2" i="12"/>
  <c r="P10" i="15" s="1"/>
  <c r="O10" i="15" s="1"/>
  <c r="AC2" i="12"/>
  <c r="AC23" i="12"/>
  <c r="T12" i="12"/>
  <c r="Y23" i="12"/>
  <c r="S2" i="12"/>
  <c r="T10" i="15" s="1"/>
  <c r="S10" i="15" s="1"/>
  <c r="Y12" i="12"/>
  <c r="Y2" i="12"/>
  <c r="AG2" i="12"/>
  <c r="AC12" i="12"/>
  <c r="AB2" i="12"/>
  <c r="AF2" i="12"/>
  <c r="AG12" i="12"/>
  <c r="AG23" i="12"/>
  <c r="T26" i="11"/>
  <c r="N2" i="11"/>
  <c r="P9" i="15" s="1"/>
  <c r="O2" i="11"/>
  <c r="Q9" i="15" s="1"/>
  <c r="X2" i="11"/>
  <c r="X9" i="15" s="1"/>
  <c r="T2" i="11"/>
  <c r="U9" i="15" s="1"/>
  <c r="Y16" i="11"/>
  <c r="AC2" i="11"/>
  <c r="AC9" i="15" s="1"/>
  <c r="AG2" i="11"/>
  <c r="AG9" i="15" s="1"/>
  <c r="AC26" i="11"/>
  <c r="Y26" i="11"/>
  <c r="Y2" i="11"/>
  <c r="Y9" i="15" s="1"/>
  <c r="AC16" i="11"/>
  <c r="AF2" i="11"/>
  <c r="AF9" i="15" s="1"/>
  <c r="AG16" i="11"/>
  <c r="O12" i="10"/>
  <c r="N2" i="10"/>
  <c r="P8" i="15" s="1"/>
  <c r="AC2" i="10"/>
  <c r="AG21" i="10"/>
  <c r="T12" i="10"/>
  <c r="AB2" i="10"/>
  <c r="S2" i="10"/>
  <c r="T8" i="15" s="1"/>
  <c r="S8" i="15" s="1"/>
  <c r="AG2" i="10"/>
  <c r="Y12" i="10"/>
  <c r="X2" i="10"/>
  <c r="AC12" i="10"/>
  <c r="AC21" i="10"/>
  <c r="AG12" i="10"/>
  <c r="AF2" i="10"/>
  <c r="T28" i="9"/>
  <c r="AC12" i="9"/>
  <c r="Y12" i="9"/>
  <c r="S2" i="9"/>
  <c r="T7" i="15" s="1"/>
  <c r="T2" i="9"/>
  <c r="U7" i="15" s="1"/>
  <c r="Y28" i="9"/>
  <c r="AC2" i="9"/>
  <c r="AC7" i="15" s="1"/>
  <c r="X2" i="9"/>
  <c r="X7" i="15" s="1"/>
  <c r="AC28" i="9"/>
  <c r="AB2" i="9"/>
  <c r="AB7" i="15" s="1"/>
  <c r="AG12" i="9"/>
  <c r="AF2" i="9"/>
  <c r="AF7" i="15" s="1"/>
  <c r="AE7" i="15" s="1"/>
  <c r="AG28" i="9"/>
  <c r="AG2" i="9"/>
  <c r="AG7" i="15" s="1"/>
  <c r="AC19" i="8"/>
  <c r="Y13" i="8"/>
  <c r="AB2" i="8"/>
  <c r="AC2" i="8"/>
  <c r="Y19" i="8"/>
  <c r="X2" i="8"/>
  <c r="Y2" i="8"/>
  <c r="S2" i="8"/>
  <c r="T6" i="15" s="1"/>
  <c r="T19" i="8"/>
  <c r="T13" i="8"/>
  <c r="O2" i="8"/>
  <c r="Q6" i="15" s="1"/>
  <c r="O13" i="8"/>
  <c r="T2" i="8"/>
  <c r="U6" i="15" s="1"/>
  <c r="N2" i="8"/>
  <c r="P6" i="15" s="1"/>
  <c r="L6" i="15" s="1"/>
  <c r="O19" i="8"/>
  <c r="AG32" i="7"/>
  <c r="AF2" i="7"/>
  <c r="AC32" i="7"/>
  <c r="AC2" i="7"/>
  <c r="AC59" i="7"/>
  <c r="Y2" i="7"/>
  <c r="T2" i="7"/>
  <c r="U5" i="15" s="1"/>
  <c r="Y59" i="7"/>
  <c r="Y32" i="7"/>
  <c r="O2" i="7"/>
  <c r="Q5" i="15" s="1"/>
  <c r="T32" i="7"/>
  <c r="S2" i="7"/>
  <c r="T5" i="15" s="1"/>
  <c r="O32" i="7"/>
  <c r="N2" i="7"/>
  <c r="P5" i="15" s="1"/>
  <c r="AG4" i="15"/>
  <c r="Y4" i="15"/>
  <c r="O2" i="4"/>
  <c r="AE13" i="13"/>
  <c r="AE2" i="13" s="1"/>
  <c r="AA13" i="13"/>
  <c r="AA2" i="13" s="1"/>
  <c r="W13" i="13"/>
  <c r="W2" i="13" s="1"/>
  <c r="R13" i="13"/>
  <c r="R2" i="13" s="1"/>
  <c r="M13" i="13"/>
  <c r="M2" i="13" s="1"/>
  <c r="AE22" i="12"/>
  <c r="AA22" i="12"/>
  <c r="AE11" i="12"/>
  <c r="AA11" i="12"/>
  <c r="AE25" i="11"/>
  <c r="AA25" i="11"/>
  <c r="AE15" i="11"/>
  <c r="AA15" i="11"/>
  <c r="W25" i="11"/>
  <c r="W15" i="11"/>
  <c r="R25" i="11"/>
  <c r="R15" i="11"/>
  <c r="M25" i="11"/>
  <c r="M15" i="11"/>
  <c r="AE20" i="10"/>
  <c r="AE11" i="10"/>
  <c r="AA20" i="10"/>
  <c r="W20" i="10"/>
  <c r="AA11" i="10"/>
  <c r="W11" i="10"/>
  <c r="R20" i="10"/>
  <c r="R11" i="10"/>
  <c r="M20" i="10"/>
  <c r="M11" i="10"/>
  <c r="AE38" i="9"/>
  <c r="AE27" i="9"/>
  <c r="AE11" i="9"/>
  <c r="AA38" i="9"/>
  <c r="W38" i="9"/>
  <c r="AA27" i="9"/>
  <c r="W27" i="9"/>
  <c r="AA11" i="9"/>
  <c r="W11" i="9"/>
  <c r="R38" i="9"/>
  <c r="R27" i="9"/>
  <c r="R11" i="9"/>
  <c r="M38" i="9"/>
  <c r="M27" i="9"/>
  <c r="M11" i="9"/>
  <c r="AE29" i="8"/>
  <c r="AE18" i="8"/>
  <c r="AE12" i="8"/>
  <c r="AE2" i="8" s="1"/>
  <c r="W29" i="8"/>
  <c r="AA18" i="8"/>
  <c r="W18" i="8"/>
  <c r="AA12" i="8"/>
  <c r="W12" i="8"/>
  <c r="R18" i="8"/>
  <c r="R12" i="8"/>
  <c r="M18" i="8"/>
  <c r="M12" i="8"/>
  <c r="AE58" i="7"/>
  <c r="AA58" i="7"/>
  <c r="AE31" i="7"/>
  <c r="AA31" i="7"/>
  <c r="W58" i="7"/>
  <c r="W31" i="7"/>
  <c r="R58" i="7"/>
  <c r="R31" i="7"/>
  <c r="M58" i="7"/>
  <c r="M31" i="7"/>
  <c r="AE17" i="4"/>
  <c r="I11" i="13"/>
  <c r="I7" i="11"/>
  <c r="I8" i="11"/>
  <c r="S5" i="15" l="1"/>
  <c r="S6" i="15"/>
  <c r="L8" i="15"/>
  <c r="K8" i="15" s="1"/>
  <c r="M5" i="15"/>
  <c r="AE9" i="15"/>
  <c r="M9" i="15"/>
  <c r="M6" i="15"/>
  <c r="K6" i="15" s="1"/>
  <c r="W7" i="15"/>
  <c r="AA7" i="15"/>
  <c r="M7" i="15"/>
  <c r="X13" i="15"/>
  <c r="S7" i="15"/>
  <c r="Q4" i="15"/>
  <c r="O4" i="15" s="1"/>
  <c r="L11" i="15"/>
  <c r="K11" i="15" s="1"/>
  <c r="L10" i="15"/>
  <c r="K10" i="15" s="1"/>
  <c r="L9" i="15"/>
  <c r="AC13" i="15"/>
  <c r="W9" i="15"/>
  <c r="S9" i="15"/>
  <c r="AA9" i="15"/>
  <c r="AG13" i="15"/>
  <c r="O9" i="15"/>
  <c r="O8" i="15"/>
  <c r="O7" i="15"/>
  <c r="L7" i="15"/>
  <c r="O6" i="15"/>
  <c r="P13" i="15"/>
  <c r="O5" i="15"/>
  <c r="L5" i="15"/>
  <c r="AB4" i="15"/>
  <c r="AA2" i="4"/>
  <c r="W2" i="4"/>
  <c r="M2" i="4"/>
  <c r="AF4" i="15"/>
  <c r="AF13" i="15" s="1"/>
  <c r="AE2" i="4"/>
  <c r="R2" i="4"/>
  <c r="Y13" i="15"/>
  <c r="W4" i="15"/>
  <c r="AE2" i="12"/>
  <c r="AE2" i="11"/>
  <c r="AA2" i="11"/>
  <c r="R2" i="11"/>
  <c r="W2" i="11"/>
  <c r="M2" i="10"/>
  <c r="AE2" i="9"/>
  <c r="W2" i="7"/>
  <c r="R2" i="10"/>
  <c r="AE2" i="10"/>
  <c r="AA2" i="7"/>
  <c r="R2" i="7"/>
  <c r="AE2" i="7"/>
  <c r="U4" i="15"/>
  <c r="T4" i="15"/>
  <c r="AA2" i="12"/>
  <c r="W11" i="12"/>
  <c r="W22" i="12"/>
  <c r="R22" i="12"/>
  <c r="R11" i="12"/>
  <c r="M22" i="12"/>
  <c r="M11" i="12"/>
  <c r="M2" i="11"/>
  <c r="AA2" i="10"/>
  <c r="W2" i="10"/>
  <c r="W2" i="9"/>
  <c r="R2" i="9"/>
  <c r="AA2" i="9"/>
  <c r="M2" i="9"/>
  <c r="AA29" i="8"/>
  <c r="W2" i="8"/>
  <c r="R29" i="8"/>
  <c r="R2" i="8" s="1"/>
  <c r="M2" i="7"/>
  <c r="AA17" i="4"/>
  <c r="W17" i="4"/>
  <c r="R17" i="4"/>
  <c r="K11" i="9"/>
  <c r="J11" i="9"/>
  <c r="K58" i="7"/>
  <c r="J58" i="7"/>
  <c r="K31" i="7"/>
  <c r="J31" i="7"/>
  <c r="K17" i="4"/>
  <c r="J17" i="4"/>
  <c r="K5" i="15" l="1"/>
  <c r="K9" i="15"/>
  <c r="M4" i="15"/>
  <c r="Q13" i="15"/>
  <c r="K7" i="15"/>
  <c r="L4" i="15"/>
  <c r="AE4" i="15"/>
  <c r="AE13" i="15" s="1"/>
  <c r="AB13" i="15"/>
  <c r="AA4" i="15"/>
  <c r="U13" i="15"/>
  <c r="S4" i="15"/>
  <c r="T13" i="15"/>
  <c r="AA2" i="8"/>
  <c r="R2" i="12"/>
  <c r="W2" i="12"/>
  <c r="M2" i="12"/>
  <c r="I7" i="8"/>
  <c r="K4" i="15" l="1"/>
  <c r="S13" i="15"/>
  <c r="W13" i="15"/>
  <c r="I20" i="7"/>
  <c r="I8" i="13" l="1"/>
  <c r="I6" i="13"/>
  <c r="I7" i="13"/>
  <c r="I9" i="13"/>
  <c r="I10" i="13"/>
  <c r="I12" i="13"/>
  <c r="I5" i="13"/>
  <c r="I17" i="12"/>
  <c r="I18" i="12"/>
  <c r="I19" i="12"/>
  <c r="I20" i="12"/>
  <c r="I21" i="12"/>
  <c r="I16" i="12"/>
  <c r="I6" i="12"/>
  <c r="I7" i="12"/>
  <c r="I8" i="12"/>
  <c r="I9" i="12"/>
  <c r="I10" i="12"/>
  <c r="I5" i="12"/>
  <c r="I21" i="11"/>
  <c r="I22" i="11"/>
  <c r="I23" i="11"/>
  <c r="I24" i="11"/>
  <c r="I20" i="11"/>
  <c r="I6" i="11"/>
  <c r="I9" i="11"/>
  <c r="I10" i="11"/>
  <c r="I11" i="11"/>
  <c r="I12" i="11"/>
  <c r="I13" i="11"/>
  <c r="I14" i="11"/>
  <c r="I5" i="11"/>
  <c r="I17" i="10"/>
  <c r="I18" i="10"/>
  <c r="I19" i="10"/>
  <c r="I16" i="10"/>
  <c r="I6" i="10"/>
  <c r="I7" i="10"/>
  <c r="I8" i="10"/>
  <c r="I9" i="10"/>
  <c r="I10" i="10"/>
  <c r="I5" i="10"/>
  <c r="I33" i="9"/>
  <c r="I34" i="9"/>
  <c r="I35" i="9"/>
  <c r="I37" i="9"/>
  <c r="I32" i="9"/>
  <c r="I17" i="9"/>
  <c r="I18" i="9"/>
  <c r="I19" i="9"/>
  <c r="I20" i="9"/>
  <c r="I21" i="9"/>
  <c r="I22" i="9"/>
  <c r="I23" i="9"/>
  <c r="I24" i="9"/>
  <c r="I25" i="9"/>
  <c r="I26" i="9"/>
  <c r="I16" i="9"/>
  <c r="I6" i="9"/>
  <c r="I7" i="9"/>
  <c r="I8" i="9"/>
  <c r="I9" i="9"/>
  <c r="I5" i="9"/>
  <c r="I24" i="8"/>
  <c r="I25" i="8"/>
  <c r="I26" i="8"/>
  <c r="I27" i="8"/>
  <c r="I28" i="8"/>
  <c r="I23" i="8"/>
  <c r="I6" i="8"/>
  <c r="I8" i="8"/>
  <c r="I9" i="8"/>
  <c r="I10" i="8"/>
  <c r="I11" i="8"/>
  <c r="I5" i="8"/>
  <c r="I38" i="7"/>
  <c r="I39" i="7"/>
  <c r="I40" i="7"/>
  <c r="I41" i="7"/>
  <c r="I42" i="7"/>
  <c r="I43" i="7"/>
  <c r="I45" i="7"/>
  <c r="I46" i="7"/>
  <c r="I47" i="7"/>
  <c r="I48" i="7"/>
  <c r="I49" i="7"/>
  <c r="I51" i="7"/>
  <c r="I52" i="7"/>
  <c r="I54" i="7"/>
  <c r="I55" i="7"/>
  <c r="I56" i="7"/>
  <c r="I57" i="7"/>
  <c r="I37" i="7"/>
  <c r="I11" i="7"/>
  <c r="I12" i="7"/>
  <c r="I13" i="7"/>
  <c r="I14" i="7"/>
  <c r="I15" i="7"/>
  <c r="I16" i="7"/>
  <c r="I17" i="7"/>
  <c r="I19" i="7"/>
  <c r="I21" i="7"/>
  <c r="I22" i="7"/>
  <c r="I23" i="7"/>
  <c r="I25" i="7"/>
  <c r="I26" i="7"/>
  <c r="I27" i="7"/>
  <c r="I28" i="7"/>
  <c r="I29" i="7"/>
  <c r="I30" i="7"/>
  <c r="I8" i="7"/>
  <c r="I9" i="7"/>
  <c r="I7" i="7"/>
  <c r="I24" i="4"/>
  <c r="I25" i="4"/>
  <c r="I26" i="4"/>
  <c r="I27" i="4"/>
  <c r="I5" i="4"/>
  <c r="I6" i="4"/>
  <c r="I7" i="4"/>
  <c r="I8" i="4"/>
  <c r="I9" i="4"/>
  <c r="I10" i="4"/>
  <c r="I11" i="4"/>
  <c r="I12" i="4"/>
  <c r="I13" i="4"/>
  <c r="I14" i="4"/>
  <c r="I15" i="4"/>
  <c r="I16" i="4"/>
  <c r="I22" i="4"/>
  <c r="I28" i="4" l="1"/>
  <c r="I58" i="7"/>
  <c r="I17" i="4"/>
  <c r="I31" i="7"/>
  <c r="I11" i="9"/>
  <c r="J11" i="12"/>
  <c r="I11" i="12"/>
  <c r="K22" i="12" l="1"/>
  <c r="J22" i="12"/>
  <c r="I22" i="12"/>
  <c r="I2" i="12" s="1"/>
  <c r="K38" i="9"/>
  <c r="J38" i="9"/>
  <c r="I38" i="9"/>
  <c r="K10" i="14"/>
  <c r="K2" i="14" s="1"/>
  <c r="J10" i="14"/>
  <c r="J2" i="14" s="1"/>
  <c r="I10" i="14"/>
  <c r="I2" i="14" s="1"/>
  <c r="K13" i="13"/>
  <c r="J13" i="13"/>
  <c r="I13" i="13"/>
  <c r="I2" i="13" s="1"/>
  <c r="K11" i="12"/>
  <c r="K25" i="11"/>
  <c r="J25" i="11"/>
  <c r="I25" i="11"/>
  <c r="K15" i="11"/>
  <c r="J15" i="11"/>
  <c r="I15" i="11"/>
  <c r="K20" i="10"/>
  <c r="J20" i="10"/>
  <c r="I20" i="10"/>
  <c r="K11" i="10"/>
  <c r="J11" i="10"/>
  <c r="I11" i="10"/>
  <c r="K29" i="8"/>
  <c r="J29" i="8"/>
  <c r="I29" i="8"/>
  <c r="K27" i="9"/>
  <c r="J27" i="9"/>
  <c r="I27" i="9"/>
  <c r="I2" i="7"/>
  <c r="K18" i="8"/>
  <c r="J18" i="8"/>
  <c r="I18" i="8"/>
  <c r="K12" i="8"/>
  <c r="J12" i="8"/>
  <c r="I12" i="8"/>
  <c r="I2" i="11" l="1"/>
  <c r="K2" i="12"/>
  <c r="I2" i="9"/>
  <c r="K2" i="11"/>
  <c r="I2" i="10"/>
  <c r="J2" i="10"/>
  <c r="K2" i="10"/>
  <c r="K30" i="8"/>
  <c r="I2" i="8"/>
  <c r="K2" i="13"/>
  <c r="K16" i="11"/>
  <c r="J2" i="11"/>
  <c r="K14" i="13"/>
  <c r="J2" i="13"/>
  <c r="I2" i="4"/>
  <c r="K2" i="4"/>
  <c r="J2" i="4"/>
  <c r="K2" i="9"/>
  <c r="J2" i="12"/>
  <c r="J2" i="9"/>
  <c r="K2" i="8"/>
  <c r="J2" i="8"/>
  <c r="J2" i="7"/>
  <c r="K2" i="7"/>
  <c r="K28" i="9"/>
  <c r="K11" i="14"/>
  <c r="K23" i="12"/>
  <c r="K12" i="12"/>
  <c r="K26" i="11"/>
  <c r="K21" i="10"/>
  <c r="K12" i="10"/>
  <c r="K39" i="9"/>
  <c r="K12" i="9"/>
  <c r="K19" i="8"/>
  <c r="K13" i="8"/>
  <c r="K59" i="7"/>
  <c r="K32" i="7"/>
  <c r="K18" i="4"/>
  <c r="M13" i="15" l="1"/>
  <c r="L13" i="15"/>
  <c r="K13" i="15"/>
  <c r="M14" i="15" l="1"/>
  <c r="L14" i="15"/>
  <c r="M17" i="4"/>
  <c r="K14" i="15" l="1"/>
  <c r="AA13" i="15"/>
  <c r="M29" i="8"/>
  <c r="M2" i="8" l="1"/>
  <c r="O13" i="15" l="1"/>
</calcChain>
</file>

<file path=xl/comments1.xml><?xml version="1.0" encoding="utf-8"?>
<comments xmlns="http://schemas.openxmlformats.org/spreadsheetml/2006/main">
  <authors>
    <author>Cvetka SLANA</author>
  </authors>
  <commentList>
    <comment ref="G15" authorId="0" shapeId="0">
      <text>
        <r>
          <rPr>
            <b/>
            <sz val="9"/>
            <color indexed="81"/>
            <rFont val="Segoe UI"/>
            <family val="2"/>
            <charset val="238"/>
          </rPr>
          <t>Cvetka SLANA:</t>
        </r>
        <r>
          <rPr>
            <sz val="9"/>
            <color indexed="81"/>
            <rFont val="Segoe UI"/>
            <family val="2"/>
            <charset val="238"/>
          </rPr>
          <t xml:space="preserve">
Ocena v OPVO je nekolika nižja od proračunskih možnosti, ker se je OPVO usklajeval oktobra 2020, proračun pa je bil sprejet januarja 2021. Razlika izhaja iz U.4.3.2 (kanalizacija) in U.5.2.2 (trajnostna mobilnost). Glede na dejansko razpoložljiva sredstva se lahko vloži več kot je ocenjeno (realizacija pa je vedno v odvisnosti od izpeljanih JN, idr.).</t>
        </r>
      </text>
    </comment>
    <comment ref="G16" authorId="0" shapeId="0">
      <text>
        <r>
          <rPr>
            <b/>
            <sz val="9"/>
            <color indexed="81"/>
            <rFont val="Segoe UI"/>
            <family val="2"/>
            <charset val="238"/>
          </rPr>
          <t>Cvetka SLANA:</t>
        </r>
        <r>
          <rPr>
            <sz val="9"/>
            <color indexed="81"/>
            <rFont val="Segoe UI"/>
            <family val="2"/>
            <charset val="238"/>
          </rPr>
          <t xml:space="preserve">
Pri posameznih poglavjih je v posebni koloni označeno, na katerih proračunskih postavkah so načrtovana sredstva v proračunu.</t>
        </r>
      </text>
    </comment>
  </commentList>
</comments>
</file>

<file path=xl/comments2.xml><?xml version="1.0" encoding="utf-8"?>
<comments xmlns="http://schemas.openxmlformats.org/spreadsheetml/2006/main">
  <authors>
    <author>Cvetka SLANA</author>
  </authors>
  <commentList>
    <comment ref="P8" authorId="0" shapeId="0">
      <text>
        <r>
          <rPr>
            <b/>
            <sz val="9"/>
            <color indexed="81"/>
            <rFont val="Segoe UI"/>
            <family val="2"/>
            <charset val="238"/>
          </rPr>
          <t>Cvetka SLANA:</t>
        </r>
        <r>
          <rPr>
            <sz val="9"/>
            <color indexed="81"/>
            <rFont val="Segoe UI"/>
            <family val="2"/>
            <charset val="238"/>
          </rPr>
          <t xml:space="preserve">
Financiranje je v odvisnosti od sprejetja novega Zakona o celostnem prometnem načrtovanju, ki bo v začetku 2021 v javni obravnavi. Zakon bo omogočil sofinanciranje ali financiranje države. Ni še mogoče napovedati, ali bodo zakonska izhodišča pripravljena že v 2021 ali v 2022. Sredstva znotraj UKPP se bodo temu primerno prerazporedila na ustrezno postavko.</t>
        </r>
      </text>
    </comment>
    <comment ref="U8" authorId="0" shapeId="0">
      <text>
        <r>
          <rPr>
            <b/>
            <sz val="9"/>
            <color indexed="81"/>
            <rFont val="Segoe UI"/>
            <family val="2"/>
            <charset val="238"/>
          </rPr>
          <t>Cvetka SLANA:</t>
        </r>
        <r>
          <rPr>
            <sz val="9"/>
            <color indexed="81"/>
            <rFont val="Segoe UI"/>
            <family val="2"/>
            <charset val="238"/>
          </rPr>
          <t xml:space="preserve">
Financiranje je v odvisnosti od sprejetja novega Zakona o celostnem prometnem načrtovanju, ki bo v začetku 2021 v javni obravnavi. Zakon bo omogočil sofinanciranje ali financiranje države. Ni še mogoče napovedati, ali bodo zakonska izhodišča pripravljena že v 2021 ali v 2022. Sredstva znotraj UKPP se bodo temu primerno prerazporedila na ustrezno postavko.</t>
        </r>
      </text>
    </comment>
    <comment ref="U25" authorId="0" shapeId="0">
      <text>
        <r>
          <rPr>
            <b/>
            <sz val="9"/>
            <color indexed="81"/>
            <rFont val="Segoe UI"/>
            <family val="2"/>
            <charset val="238"/>
          </rPr>
          <t>Cvetka SLANA:</t>
        </r>
        <r>
          <rPr>
            <sz val="9"/>
            <color indexed="81"/>
            <rFont val="Segoe UI"/>
            <family val="2"/>
            <charset val="238"/>
          </rPr>
          <t xml:space="preserve">
V sklopu različnih prijav na projekte se vnašajo tudi zelene pilotne rešitve (kot sestavni del projektov) - tako se lahko izvede zelena streha, igrišče z zeleno streho, "zeleno" parkirišče, ipd.. Posamezne prijave že tečejo. Stroški so lahko povezani tudi v prvi fazi samo s pripravo projekta,  delitev stroškov na leta je  v odvisnosti od razpisa.
</t>
        </r>
      </text>
    </comment>
  </commentList>
</comments>
</file>

<file path=xl/comments3.xml><?xml version="1.0" encoding="utf-8"?>
<comments xmlns="http://schemas.openxmlformats.org/spreadsheetml/2006/main">
  <authors>
    <author>Cvetka SLANA</author>
  </authors>
  <commentList>
    <comment ref="P33" authorId="0" shapeId="0">
      <text>
        <r>
          <rPr>
            <b/>
            <sz val="9"/>
            <color indexed="81"/>
            <rFont val="Segoe UI"/>
            <family val="2"/>
            <charset val="238"/>
          </rPr>
          <t>Cvetka SLANA:</t>
        </r>
        <r>
          <rPr>
            <sz val="9"/>
            <color indexed="81"/>
            <rFont val="Segoe UI"/>
            <family val="2"/>
            <charset val="238"/>
          </rPr>
          <t xml:space="preserve">
Oceno obveznosti MOM za leti 2021 in 2022 je potrebno gledati skupaj - ob pripravi OPVO so se zneski za kanalizacijo namreč šele usklajevali. Sprejet proračun za obe leti skupaj znaša na postavki dejansko 10.600.000 eur, ocena v OPVO pa je za obe leti skupaj 8.800.000 eur in je znotraj finančnih okvirjev proračuna).</t>
        </r>
      </text>
    </comment>
    <comment ref="U33" authorId="0" shapeId="0">
      <text>
        <r>
          <rPr>
            <b/>
            <sz val="9"/>
            <color indexed="81"/>
            <rFont val="Segoe UI"/>
            <family val="2"/>
            <charset val="238"/>
          </rPr>
          <t>Cvetka SLANA:</t>
        </r>
        <r>
          <rPr>
            <sz val="9"/>
            <color indexed="81"/>
            <rFont val="Segoe UI"/>
            <family val="2"/>
            <charset val="238"/>
          </rPr>
          <t xml:space="preserve">
Oceno obveznosti MOM za leti 2021 in 2022 je potrebno gledati skupaj - ob pripravi OPVO so se zneski za kanalizacijo namreč šele usklajevali. Sprejet proračun za obe leti skupaj znaša na postavki dejansko 10.600.000 eur, ocena v OPVO pa je za obe leti skupaj 8.800.000 eur in je znotraj finančnih okvirjev proračuna).</t>
        </r>
      </text>
    </comment>
  </commentList>
</comments>
</file>

<file path=xl/comments4.xml><?xml version="1.0" encoding="utf-8"?>
<comments xmlns="http://schemas.openxmlformats.org/spreadsheetml/2006/main">
  <authors>
    <author>Cvetka SLANA</author>
  </authors>
  <commentList>
    <comment ref="P17" authorId="0" shapeId="0">
      <text>
        <r>
          <rPr>
            <b/>
            <sz val="9"/>
            <color indexed="81"/>
            <rFont val="Segoe UI"/>
            <family val="2"/>
            <charset val="238"/>
          </rPr>
          <t>Cvetka SLANA:</t>
        </r>
        <r>
          <rPr>
            <sz val="9"/>
            <color indexed="81"/>
            <rFont val="Segoe UI"/>
            <family val="2"/>
            <charset val="238"/>
          </rPr>
          <t xml:space="preserve">
oceno obveznosti MOM za leti 2021 in 2022 je potrebno gledati skupaj. Ocenjene vrednosti so vzete iz sprejeta Odloka za kakovost zraka, ki se je uskladil v začetku leta 2020. V sprejetem proračun MOM je na postavkah dejansko načrtovanih za obe leti 7.813.500 eur, ocena v OPVO skupaj za obe leti pa znaša 6.900.000 eur in je znotraj finančnega okvirja sprejetega proračuna.</t>
        </r>
      </text>
    </comment>
    <comment ref="U17" authorId="0" shapeId="0">
      <text>
        <r>
          <rPr>
            <b/>
            <sz val="9"/>
            <color indexed="81"/>
            <rFont val="Segoe UI"/>
            <family val="2"/>
            <charset val="238"/>
          </rPr>
          <t>Cvetka SLANA:</t>
        </r>
        <r>
          <rPr>
            <sz val="9"/>
            <color indexed="81"/>
            <rFont val="Segoe UI"/>
            <family val="2"/>
            <charset val="238"/>
          </rPr>
          <t xml:space="preserve">
oceno obveznosti MOM za leti 2021 in 2022 je potrebno gledati skupaj. Ocenjene vrednosti so vzete iz sprejeta Odloka za kakovost zraka, ki se je uskladil v začetku leta 2020. V sprejetem proračun MOM je na postavkah dejansko načrtovanih za obe leti 7.813.500 eur, ocena v OPVO skupaj za obe leti pa znaša 6.900.000 eur in je znotraj finančnega okvirja sprejetega proračuna.</t>
        </r>
      </text>
    </comment>
  </commentList>
</comments>
</file>

<file path=xl/sharedStrings.xml><?xml version="1.0" encoding="utf-8"?>
<sst xmlns="http://schemas.openxmlformats.org/spreadsheetml/2006/main" count="1372" uniqueCount="525">
  <si>
    <t>OC 1.1.: Vzpostavitev procesov za doseganje podnebne nevtralnosti</t>
  </si>
  <si>
    <t>Št.</t>
  </si>
  <si>
    <t>Ukrep</t>
  </si>
  <si>
    <t>Nosilec</t>
  </si>
  <si>
    <t>Rok</t>
  </si>
  <si>
    <t>Ocenjeni stroški</t>
  </si>
  <si>
    <t>Možni viri</t>
  </si>
  <si>
    <t>Energap</t>
  </si>
  <si>
    <t>U.1.1.2</t>
  </si>
  <si>
    <t>SSVO, MOM</t>
  </si>
  <si>
    <t>2022-2023</t>
  </si>
  <si>
    <t>MOM</t>
  </si>
  <si>
    <t>U.1.1.3</t>
  </si>
  <si>
    <t>Energap, MOM, drugi deležniki</t>
  </si>
  <si>
    <t>Lastno delo</t>
  </si>
  <si>
    <t>-</t>
  </si>
  <si>
    <t>U.1.1.4</t>
  </si>
  <si>
    <t>2021-2030</t>
  </si>
  <si>
    <t>*</t>
  </si>
  <si>
    <t>U.1.1.5</t>
  </si>
  <si>
    <t>MOM, drugi deležniki</t>
  </si>
  <si>
    <t>U.1.1.6</t>
  </si>
  <si>
    <t>trajno</t>
  </si>
  <si>
    <t>**</t>
  </si>
  <si>
    <t>U.1.1.7</t>
  </si>
  <si>
    <t>Trajno</t>
  </si>
  <si>
    <t>U.1.1.8</t>
  </si>
  <si>
    <t>U.1.1.9</t>
  </si>
  <si>
    <t>Spodbujanje eksperimentalnega pristopa in sistemskih pilotnih rešitev (integriran sistem zbiranja podatkov, celovita revitalizacija sosesk, za doseganje podnebne nevtralnosti, novi ekonomski koncepti-lokalna energetska samozadostnost, delitvena ekonomija)</t>
  </si>
  <si>
    <t>U.1.1.11</t>
  </si>
  <si>
    <t>U.1.1.12</t>
  </si>
  <si>
    <t xml:space="preserve">ZGS-OE Maribor </t>
  </si>
  <si>
    <t xml:space="preserve">2021-2025 </t>
  </si>
  <si>
    <t>država</t>
  </si>
  <si>
    <t xml:space="preserve">Informiranje in ozaveščanje javnosti o pomenu biotske raznovrstnosti gozdov ter prioritetno lastnikov gozdov glede trajnega ravnanja in ohranjanja gozdov </t>
  </si>
  <si>
    <t xml:space="preserve">ZGS-OE Maribor, SSVO </t>
  </si>
  <si>
    <t xml:space="preserve">Trajno </t>
  </si>
  <si>
    <t xml:space="preserve">Lastno delo </t>
  </si>
  <si>
    <t xml:space="preserve">Spodbujanje občinskih investicij namenjenih doseganju cilja  podnebne nevtralnosti (npr. celovita prenova stavb, zelena infrastruktura, trajnostna mobilnost, izraba OVE)  </t>
  </si>
  <si>
    <t>Aktivno spremljanje in kandidiranje na razpisih za pridobivanje  sredstev iz EU in drugih virov, namenjenih doseganju podnebne nevtralnosti</t>
  </si>
  <si>
    <t>Vzpostavitev  in  vodenje  integriranega in javno dostopnega informacijskega sistema spremljanja emisij po sektorjih</t>
  </si>
  <si>
    <t>2021-2025</t>
  </si>
  <si>
    <t>MOM - proračun</t>
  </si>
  <si>
    <t>DRUGI VIRI                        (država, EU viri)</t>
  </si>
  <si>
    <t>Skupaj ocenjeni stroški 2021-2025</t>
  </si>
  <si>
    <t>100.000 €                                   (na leto)</t>
  </si>
  <si>
    <t>U.1.2.1</t>
  </si>
  <si>
    <t>U.1.2.2</t>
  </si>
  <si>
    <t>U.1.2.3</t>
  </si>
  <si>
    <t>U.1.2.4</t>
  </si>
  <si>
    <t>U.1.2.5</t>
  </si>
  <si>
    <t>Vključevanje podnebnih prilagoditev v politike urbanega načrtovanja (OPN, OPPN,..)</t>
  </si>
  <si>
    <t>Priprava priporočil za širšo javnost/podjetja o tem kako se prilagajati na podnebne spremembe oz. ublažiti posledice le teh na podlagi dobre prakse v Evropi</t>
  </si>
  <si>
    <t>Sistemsko vključevanje NVO pri kreiranju posameznih rešitev ali izvajanju manjših projektov v povezavi s prilagajanjem na podnebne spremembe ali blaženju njihovih posledic (letni javnih razpis za financiranje aktivnosti NVO na področju varstva okolja)</t>
  </si>
  <si>
    <t>SSVO</t>
  </si>
  <si>
    <t>SSVO, NVO</t>
  </si>
  <si>
    <t>2022-2025</t>
  </si>
  <si>
    <t>MOM, država,    EU viri</t>
  </si>
  <si>
    <t>OC 1.2.: Sistemsko prilagajanje na podnebne spremembe.</t>
  </si>
  <si>
    <t>44.000 €                        (na leto)</t>
  </si>
  <si>
    <t>2021-2025                                                 in trajno</t>
  </si>
  <si>
    <t>OC 2.1.: Ohranjanje in izboljšanje stanja biotske raznovrstnosti, varovanih območij narave in mestnih gozdov</t>
  </si>
  <si>
    <t>OC 2.2.: Vzpostavitev sistema upravljanja z javnimi zelenimi površinami, mestnimi gozdovi in naravnimi vrednotami lokalnega pomena.</t>
  </si>
  <si>
    <t>U.2.1.1</t>
  </si>
  <si>
    <t>SSVO, MOM, drugi deležniki</t>
  </si>
  <si>
    <t>MOM, država, EU viri</t>
  </si>
  <si>
    <t>U.2.2.2</t>
  </si>
  <si>
    <t>U.2.1.3</t>
  </si>
  <si>
    <t>Invazivne tujerodne vrste</t>
  </si>
  <si>
    <t>U.2.1.4</t>
  </si>
  <si>
    <t>Nadaljevanje monitoringa invazivnih tujerodnih vrst rastlin</t>
  </si>
  <si>
    <t>MOM, EU viri</t>
  </si>
  <si>
    <t>U.2.2.5</t>
  </si>
  <si>
    <t>2023-2024</t>
  </si>
  <si>
    <t>U.2.1.6</t>
  </si>
  <si>
    <t>SSVO, MOM, FNM, JHMB</t>
  </si>
  <si>
    <t>2021-2022</t>
  </si>
  <si>
    <t>U.2.2.7</t>
  </si>
  <si>
    <t>SSVO, MOM, JHMB, prostovoljci</t>
  </si>
  <si>
    <t>MOM, JHMB</t>
  </si>
  <si>
    <t>V povezavi z zeleno infrastrukturo</t>
  </si>
  <si>
    <t>U.2.1.8</t>
  </si>
  <si>
    <t>MOM, ZRSVN,  JHMB</t>
  </si>
  <si>
    <t>U.2.2.9</t>
  </si>
  <si>
    <t>U.2.1.10</t>
  </si>
  <si>
    <t>U.2.1.11</t>
  </si>
  <si>
    <t>U.2.2.12</t>
  </si>
  <si>
    <t>U.2.1.13</t>
  </si>
  <si>
    <t>U.2.2.14</t>
  </si>
  <si>
    <t>U.2.1.15</t>
  </si>
  <si>
    <t>U.2.2.16</t>
  </si>
  <si>
    <t>BIOTSKA RAZNOVRSTNOST</t>
  </si>
  <si>
    <t>Varstvo vrst</t>
  </si>
  <si>
    <t>Redno izvajanje naravovarstvenih akcij (npr. prenos dvoživk)</t>
  </si>
  <si>
    <t>Izvedba monitoringa tujerodnih živalskih vrst (prednostno v vodnih habitatih)</t>
  </si>
  <si>
    <t>Izvedba akcij odstranjevanja tujerodnih invazivnih vrst (prednostno na zemljiščih v lasti MOM)</t>
  </si>
  <si>
    <t>VAROVANA OBMOČJA NARAVE</t>
  </si>
  <si>
    <t>MESTNI GOZDOVI</t>
  </si>
  <si>
    <t>OSTALO</t>
  </si>
  <si>
    <t>JHMB</t>
  </si>
  <si>
    <t>MOM, arborist, JHMB</t>
  </si>
  <si>
    <t>2021-2025                 in trajno</t>
  </si>
  <si>
    <t>SSVO, MOM, ZRSVN</t>
  </si>
  <si>
    <t xml:space="preserve">Vzdrževanje in nadgradnja obstoječih učnih poti ter vzpostavitev novih </t>
  </si>
  <si>
    <t>SSVO, ZRSVN, ZGS-OE Maribor</t>
  </si>
  <si>
    <t>Revitalizacija Stražunskega kanala/potoka</t>
  </si>
  <si>
    <t>2026-2030</t>
  </si>
  <si>
    <t>5.000 €                                     (na leto)</t>
  </si>
  <si>
    <t>SSVO, MOM, ZGS-OE Maribor</t>
  </si>
  <si>
    <t>SSVO, ZGS-OE Maribor, ZRSVN, NVO</t>
  </si>
  <si>
    <t>MOM, ZGS-OE Maribor, ZRSVN</t>
  </si>
  <si>
    <t>Akcije informiranja, ozaveščanja in vključevanja javnosti (izdaja letakov/zloženk, spletna stran in socialna omrežja, kratke video predstavitve; na različne teme:  vožnja v naravnem okolju, bonton v naravi, izdelava bivališč za divje opraševalce itd.)</t>
  </si>
  <si>
    <t>SSVO, NVO, drugi deležniki</t>
  </si>
  <si>
    <t>Izvedba delavnic v naravi (prednostno za šolske otroke in mladino ter neprivilegirane skupine)</t>
  </si>
  <si>
    <t>2.500 €                                               (na leto)</t>
  </si>
  <si>
    <t xml:space="preserve">Spodbujanje in podpora izvajanja trajnostno naravnane kmetijske dejavnosti v MOM preko občinskih finančnih spodbud (letni javni razpis) </t>
  </si>
  <si>
    <t>SSVO, MOM, drugi deležniki, občani</t>
  </si>
  <si>
    <t>U.2.2.1</t>
  </si>
  <si>
    <t>Priprava seznama s prioritetami za pripravo novih pravnih aktov o zavarovanju</t>
  </si>
  <si>
    <t>NARAVNE VREDNOTE LOKALNEGA POMENA</t>
  </si>
  <si>
    <t>SSVO,  ZRSVN</t>
  </si>
  <si>
    <t>Priprava posamičnih novih pravnih aktov o zavarovanju</t>
  </si>
  <si>
    <t>SSVO, MOM, ZRSVN in drugi deležniki</t>
  </si>
  <si>
    <t>U.2.2.3</t>
  </si>
  <si>
    <t>Priprava posamičnih upravljavskih načrtov za zavarovana območja (na podlagi novih pravnih aktov)</t>
  </si>
  <si>
    <t>2023-2030</t>
  </si>
  <si>
    <t xml:space="preserve">Lastno delo  </t>
  </si>
  <si>
    <t>U.2.2.4</t>
  </si>
  <si>
    <t>Priprava začasnih upravljavskih smernic za določena zavarovana območja (do sprejetja upravljavskih načrtov) in vzpostavitev protokola izvajanja</t>
  </si>
  <si>
    <t>Izbira upravljavca za izvajanje upravljavskih načrtov za posamična zavarovana območja (po pripravi posamičnih pravnih aktov in upravljavskih načrtov)</t>
  </si>
  <si>
    <t>2023 in trajno</t>
  </si>
  <si>
    <t>U.2.2.6</t>
  </si>
  <si>
    <t>Priprava seznama s prioritetami za odkup zemljišč na varovanih območjih narave</t>
  </si>
  <si>
    <t xml:space="preserve">SSVO, MOM, ZRSVN </t>
  </si>
  <si>
    <t>MOM, ZRSVN</t>
  </si>
  <si>
    <t>U.2.2.8</t>
  </si>
  <si>
    <t>Priprava novega pravnega akta o razglasitvi gozdov s posebnim namenom</t>
  </si>
  <si>
    <t>Priprava posamičnih upravljavskih načrtov</t>
  </si>
  <si>
    <t>SSVO, MOM, ZGS-OE Maribor, in drugi deležniki</t>
  </si>
  <si>
    <t>U.2.2.10</t>
  </si>
  <si>
    <t xml:space="preserve">Izbira upravljavca za izvajanje posamičnih upravljavskih načrtov </t>
  </si>
  <si>
    <t>U.2.2.11</t>
  </si>
  <si>
    <t>Priprava seznama s prioritetami za odkup zemljišč</t>
  </si>
  <si>
    <t>MOM, ZGS-OE Maribor</t>
  </si>
  <si>
    <t>U.2.2.13</t>
  </si>
  <si>
    <t>MOM, SSVO, drugi deležniki</t>
  </si>
  <si>
    <t>Priprava novega pravnega akta o javnih zelenih površinah na območju MOM  (urediti status vseh zelenih površin kot grajeno javno dobro)</t>
  </si>
  <si>
    <t>DRUGA ZELENA INFRASTRUKTURA</t>
  </si>
  <si>
    <t>U.2.2.15</t>
  </si>
  <si>
    <t>MOM, JHBM</t>
  </si>
  <si>
    <t>SSVO, MOM, JHMB, ZGS-OE Maribor, ZRSVN</t>
  </si>
  <si>
    <t>Vzpostaviti centralni organ znotraj MU MOM, ki bi se celostno ukvarjal z zelenimi vsebinami (t.i. ZELENA PISARNA)</t>
  </si>
  <si>
    <t>U.2.2.17</t>
  </si>
  <si>
    <t>Nadzor nad spoštovanjem naravovarstvenih predpisov</t>
  </si>
  <si>
    <t>MI, ZGS-OE Maribor, ZRSVN</t>
  </si>
  <si>
    <t>U.2.2.18</t>
  </si>
  <si>
    <t>OC 3.1.: Zmanjšanje onesnaženosti tal</t>
  </si>
  <si>
    <t>OC 3.2.: Zmanjšanje ostalih obremenitev tal in trajnostno ravnanje s tlemi</t>
  </si>
  <si>
    <t>U.3.1.1</t>
  </si>
  <si>
    <t>U.3.1.2</t>
  </si>
  <si>
    <t>U.3.1.3</t>
  </si>
  <si>
    <t>U.3.1.4</t>
  </si>
  <si>
    <t>U.3.1.5</t>
  </si>
  <si>
    <t>U.3.1.6</t>
  </si>
  <si>
    <t>U.3.1.7</t>
  </si>
  <si>
    <t>Izobraževanje, informiranje in spodbujanje  kmetovalcev k predpisani (umnejši ) rabi mineralnih gnojil in FFS ter spodbujanje prehoda v ekološko kmetovanje</t>
  </si>
  <si>
    <t>Nadaljevanje aktivnosti usposabljanje prebivalcev MOM za ekološko pridelavo na lastnih vrtovih (Urban Soil4Food projekt)</t>
  </si>
  <si>
    <t>Vzpostavitev enotnega sistema urejanja področja mestnih urbanih vrtov (organiziranost, protokol uporabe zemljišč, nadzor) (navezava na ukrep U.7.2.6)</t>
  </si>
  <si>
    <t>Promocija za povečanje deleža lokalnih, ekoloških živil v javnih institucijah MOM (vrtci, šole, domovi za ostarele, študentski domovi, dijaški domovi,  bolnišnica,..).</t>
  </si>
  <si>
    <t>do 2025</t>
  </si>
  <si>
    <t>1.500 €                                  (na leto)</t>
  </si>
  <si>
    <t>MOM,     država, EU viri</t>
  </si>
  <si>
    <t>SSVO, MOM,  KGZS-Zavod Maribor</t>
  </si>
  <si>
    <t>Sistemsko vključevanje nevladnih organizacij v MOM pri kreiranju posameznih rešitev ali izvajanju manjših projektov v povezavi z varovanjem, ohranjanjem ali izboljšanjem kakovosti tal (vsakoletni javnih razpis za financiranje aktivnosti NVO na področju varstva okolja) *Ocena stroška je zajeta pri U.1.2.7., prav tako viri.</t>
  </si>
  <si>
    <t>Posamezni ukrepi, ki bodo zagotavljali doseganje cilja OC 3.2. so podrobneje opredeljeni v okviru drugih področjih in tamkajšnjih operativnih ciljev: OC 1.2., v OC 2.1 in OC 7.2.</t>
  </si>
  <si>
    <t>OC 3.3.: Monitoring in osveščanje javnosti o pomenu kakovostnih tal</t>
  </si>
  <si>
    <t>U.3.3.1</t>
  </si>
  <si>
    <t>U.3.3.2</t>
  </si>
  <si>
    <t>U.3.3.3</t>
  </si>
  <si>
    <t>U.3.3.4</t>
  </si>
  <si>
    <t>U.3.3.5</t>
  </si>
  <si>
    <t>U.3.3.6</t>
  </si>
  <si>
    <t xml:space="preserve">Izvajanje ukrepov na območjih, kjer je na podlagi rezultatov monitoringa zaznano povečano onesnaženje oziroma odstopanja od predpisanih vrednosti (za vodne vire, tla) </t>
  </si>
  <si>
    <t>Podpora promocijskim aktivnostim in ozaveščanje javnosti (npr. prireditev Praznik ekoloških kmetij, izdaja informativnega gradiva, aktivnosti po šolah in drugih javnih ustanovah s predstavitvijo pomena varovanja tal, ekološko pridelane hrane, ipd.)</t>
  </si>
  <si>
    <t xml:space="preserve">Ozaveščanje občanov o pomenu lokalne, ekološko pridelane hrane in spodbujanje k ekološkemu vrtnarjenju </t>
  </si>
  <si>
    <t>Monitoring kakovosti tal in njegova nadgradnja z vključevanjem dodatnih vidikov za tveganja onesnaženosti  (v okviru imisijskega monitoringa stanja tal, podzemnih in površinskih voda na vodovarstvenem območju črpališč Mariborskega vodovoda)   *Ocena stroška je zajeta pri U.4.1.6., prav tako viri.</t>
  </si>
  <si>
    <t>OC 4.1.: Zagotavljanje trajnostne in kakovostne oskrbe s pitno vodo</t>
  </si>
  <si>
    <t>OC 4.2.: Skrb za dobro kemijsko in količinsko stanje podzemne vode kot vira pitne vode</t>
  </si>
  <si>
    <t>OC 4.3.: Skrb za dobro kemijsko in ekološko stanje površinskih voda</t>
  </si>
  <si>
    <t>U.4.1.1</t>
  </si>
  <si>
    <t>U.4.1.2</t>
  </si>
  <si>
    <t>U.4.1.3</t>
  </si>
  <si>
    <t>U.4.1.4</t>
  </si>
  <si>
    <t>U.4.1.5</t>
  </si>
  <si>
    <t>U.4.1.6</t>
  </si>
  <si>
    <t>Priprava strategije trajnostnega upravljanja z vodnimi viri in varovanja vodnih virov v MOM</t>
  </si>
  <si>
    <t>SSVO, MOM, JHMB</t>
  </si>
  <si>
    <t>MOM, DRSV</t>
  </si>
  <si>
    <t>Trajno (obdobno)</t>
  </si>
  <si>
    <t>MOM,  JHMB</t>
  </si>
  <si>
    <t>U.4.2.1</t>
  </si>
  <si>
    <t>U.4.2.2</t>
  </si>
  <si>
    <t>U.4.2.3</t>
  </si>
  <si>
    <t>U.4.2.4</t>
  </si>
  <si>
    <t>U.4.2.5</t>
  </si>
  <si>
    <t>U.4.2.6</t>
  </si>
  <si>
    <t>U.4.2.7</t>
  </si>
  <si>
    <t>U.4.2.8</t>
  </si>
  <si>
    <t>U.4.2.9</t>
  </si>
  <si>
    <t>U.4.2.10</t>
  </si>
  <si>
    <t>U.4.2.11</t>
  </si>
  <si>
    <t>Zmanjšanje rabe soli in pesticidov na javnih površinah (popolna ustavitev uporabe herbicidov, ki vsebujejo aktivno snov glifosat)</t>
  </si>
  <si>
    <t>Nadgradnja in ažuriranje podatkov informacijskega sistema varstva okolja s poudarkom na stanju kvalitete tal, potokov in podtalnice, potencialnih onesnaževalcev na VVO ter spremljanju učinkov podnebnih sprememb</t>
  </si>
  <si>
    <t>Prioritetni nadzor nad vzdrževanjem javnega in internega kanalizacijskega omrežja na VVO I in II</t>
  </si>
  <si>
    <t>Izvajanje imisijskega monitoringa stanja tal, podzemnih in površinskih voda na vodovarstvenem območju črpališč Mariborskega vodovoda   *Ocena stroška je zajeta pri OC 4.1, U.4.1.6, prav tako viri.</t>
  </si>
  <si>
    <t>MOM, JHMB, občine</t>
  </si>
  <si>
    <t>2025-2030</t>
  </si>
  <si>
    <t>2023-2025</t>
  </si>
  <si>
    <t>MOM, država,   EU viri</t>
  </si>
  <si>
    <t>U.4.3.1</t>
  </si>
  <si>
    <t>U.4.3.2</t>
  </si>
  <si>
    <t>U.4.3.3</t>
  </si>
  <si>
    <t>U.4.3.4</t>
  </si>
  <si>
    <t>U.4.3.5</t>
  </si>
  <si>
    <t>U.4.3.6</t>
  </si>
  <si>
    <t xml:space="preserve">OC 5.2.: Skrb za ohranjanje in izboljšanje kakovosti zraka </t>
  </si>
  <si>
    <t>OC 5.1.:Monitoring kakovosti zunanjega zraka</t>
  </si>
  <si>
    <t>U.5.1.1</t>
  </si>
  <si>
    <t>U.5.1.2</t>
  </si>
  <si>
    <t>U.5.1.3</t>
  </si>
  <si>
    <t>U.5.1.4</t>
  </si>
  <si>
    <t>U.5.1.5</t>
  </si>
  <si>
    <t>U.5.1.6</t>
  </si>
  <si>
    <t>U.5.2.1</t>
  </si>
  <si>
    <t>U.5.2.2</t>
  </si>
  <si>
    <t>U.5.2.3</t>
  </si>
  <si>
    <t>U.5.2.4</t>
  </si>
  <si>
    <t>Izvajanje monitoringa kakovosti zunanjega zraka v okviru merilne mreže Maribor in po potrebi nadgradnja sistema monitoringa</t>
  </si>
  <si>
    <t>Spremljanje podatkov iz monitoringa kakovosti zunanjega zraka v okviru državne merilne mreže (ARSO) ter prenos in vključevanje podatkov v informacijski sistem mesta</t>
  </si>
  <si>
    <t>Vzpostavitev protokola pridobivanja podatkov od ARSO iz obratovalnih monitoringov za spremljanje industrijskih onesnaževal v zrak na lokalnem nivoju</t>
  </si>
  <si>
    <t>Vzpostavitev protokola med pristojnimi strokovnimi službami na lokalnem nivoju za zagotavljanje učinkovitejšega inšpekcijskega nadzora nad kurjenjem v malih kurilnih napravah</t>
  </si>
  <si>
    <t>Sodelovanje s sosednjimi občinami za vzpostavitev širše mreže monitoringa kakovosti zunanjega zraka.</t>
  </si>
  <si>
    <t>Nadgradnja informacijskega sistema MOM o kakovosti zunanjega zraka za javnost (podatki iz merilne mreže, vizualizacija, informacije o industrijskih onesnaževalih, prijavljeni dogodki, ipd.).</t>
  </si>
  <si>
    <t>SSVO, ARSO</t>
  </si>
  <si>
    <t>SSVO, drugi deležniki</t>
  </si>
  <si>
    <t>SSVO, sosednje občine</t>
  </si>
  <si>
    <t>52.000 €                                         (na leto)</t>
  </si>
  <si>
    <t>2.000 €                               (na leto)</t>
  </si>
  <si>
    <t xml:space="preserve">Novelacija Odloka o načrtu za kakovost zraka za aglomeracijo Maribor z ukrepi za izboljšanje kakovosti zraka </t>
  </si>
  <si>
    <t>Informiranje javnosti o spodbudah EKO-sklada za občane (subvencije in krediti za okoljske naložbe, ki prispevajo k čistejšemu zraku)</t>
  </si>
  <si>
    <t>MOP, SSVO,  drugi deležniki</t>
  </si>
  <si>
    <t xml:space="preserve">SSVO, MOM, drugi deležniki </t>
  </si>
  <si>
    <t>SSVO, MOM, Energap</t>
  </si>
  <si>
    <t>2022 (obdobno na tri leta)</t>
  </si>
  <si>
    <t>2021-2022                                            2023-2025</t>
  </si>
  <si>
    <t>MOM, država,     EU viri</t>
  </si>
  <si>
    <t>MOM,    EU viri</t>
  </si>
  <si>
    <t>18,7 mio €                          28,6 mio €</t>
  </si>
  <si>
    <t>OC 6.1.: Integracija krožnega gospodarjenja v Mestni občini Maribor</t>
  </si>
  <si>
    <t>OC 6.2.: Zagotavljanje materialne samozadostnosti in zmanjševanje pritiska na naravne vire</t>
  </si>
  <si>
    <t>U.6.1.1</t>
  </si>
  <si>
    <t>U.6.1.2</t>
  </si>
  <si>
    <t>U.6.1.3</t>
  </si>
  <si>
    <t>U.6.1.4</t>
  </si>
  <si>
    <t>U.6.1.5</t>
  </si>
  <si>
    <t>U.6.1.6</t>
  </si>
  <si>
    <t>U.6.1.7</t>
  </si>
  <si>
    <t>U.6.1.8</t>
  </si>
  <si>
    <t>U.6.1.9</t>
  </si>
  <si>
    <t>U.6.2.1</t>
  </si>
  <si>
    <t>U.6.2.2</t>
  </si>
  <si>
    <t>U.6.2.3</t>
  </si>
  <si>
    <t>U.6.2.4</t>
  </si>
  <si>
    <t>U.6.2.5</t>
  </si>
  <si>
    <t>Novelacija Strategije prehoda mesta Maribor v krožno gospodarstvo. Vključitev Akcijskega načrta projektov krožnega gospodarstva in komunikacijske strategije</t>
  </si>
  <si>
    <t>Študija vzpostavitve sistema odgovornega ravnanja z gradbenimi odpadki, ruševinami in zemeljskimi izkopi v MOM</t>
  </si>
  <si>
    <t>Sistemski elaborat potencialov uporabe reciklirane odpadne vode v MOM</t>
  </si>
  <si>
    <t>Sistemski elaborat potencialov za izkoriščanje in ponor odpadne toplote in energije v MOM</t>
  </si>
  <si>
    <t>Ureditev povezav s centri ponovne uporabe v mestu</t>
  </si>
  <si>
    <t>Vključevanje krožnega upravljanja prostora v prostorsko načrtovanje</t>
  </si>
  <si>
    <t xml:space="preserve">Priprava Smernic za krožno javno naročanje in izvajanje  nabora ekonomskih ukrepov za spodbujanje regionalnega krožnega gospodarstva </t>
  </si>
  <si>
    <t xml:space="preserve">Vzpostavitev krožnega razvojno-inovacijskega centra v MOM </t>
  </si>
  <si>
    <t>MOM, IWM</t>
  </si>
  <si>
    <t>2021 in trajno</t>
  </si>
  <si>
    <t>2021 in obdobno</t>
  </si>
  <si>
    <t>MOM, deležniki</t>
  </si>
  <si>
    <t>MOM, ZUM, deležniki</t>
  </si>
  <si>
    <t>MOM, MRA</t>
  </si>
  <si>
    <t xml:space="preserve">Priprava vsebin projektov za pridobivanje sredstev za izrabo virov za proizvodnjo sekundarnih surovin iz posameznih frakcij MKO. </t>
  </si>
  <si>
    <t>Digitalizacija krožnih snovnih tokov in njihovih ponorov</t>
  </si>
  <si>
    <t>Povečevanje ozaveščenosti občanov, kako lahko s svojim ravnanjem pripomorejo k bolj krožnemu mestu</t>
  </si>
  <si>
    <t>MOM, JHMB, strokovni deležniki</t>
  </si>
  <si>
    <t>JHMB, strokovni deležniki</t>
  </si>
  <si>
    <t>MOM, strokovni deležniki</t>
  </si>
  <si>
    <t>MOM, JHMB, EU viri</t>
  </si>
  <si>
    <t>OC 7.1.: Zagotavljanje regenerativnega razvoja s prostorskim načrtovanjem</t>
  </si>
  <si>
    <t xml:space="preserve">OC 7.2.: Zagotavljanje materialne samozadostnosti in zmanjševanje pritiska na naravne vire </t>
  </si>
  <si>
    <t>U.7.1.1</t>
  </si>
  <si>
    <t>U.7.1.2</t>
  </si>
  <si>
    <t>U.7.1.3</t>
  </si>
  <si>
    <t>U.7.1.4</t>
  </si>
  <si>
    <t>U.7.1.5</t>
  </si>
  <si>
    <t>U.7.1.6</t>
  </si>
  <si>
    <t>U.7.2.1</t>
  </si>
  <si>
    <t>U.7.2.2</t>
  </si>
  <si>
    <t>U.7.2.3</t>
  </si>
  <si>
    <t>U.7.2.4</t>
  </si>
  <si>
    <t>U.7.2.5</t>
  </si>
  <si>
    <t>U.7.2.6</t>
  </si>
  <si>
    <t>Sprejetje OPN MOM (v letu 2021 sledi zaključna faza)</t>
  </si>
  <si>
    <t>Priprava novih strokovnih podlag za posamezna vsebinska področja z elementi trajnostnega in regenerativnega načrtovanja za spremembe in dopolnitve OPN (postopoma, takoj po sprejetju prvega OPN MOM)</t>
  </si>
  <si>
    <t>Zagotavljanje participativnega procesa oblikovanja izhodišč v postopku priprave  strokovnih podlag za spremembe in dopolnitve OPN</t>
  </si>
  <si>
    <t>Aktivno sodelovanje pri pripravi regijskega prostorskega načrta (ko bo sprejeta nacionalna zakonodaja s tega področja)</t>
  </si>
  <si>
    <t>MOM, ZUM</t>
  </si>
  <si>
    <t>MOM, drugi deležniki, javnost</t>
  </si>
  <si>
    <t>Identifikacija neuporabljenih in razvrednotenih občinskih zemljišč in opuščenih stavb v MOM  in priprava digitaliziranih (javno dostopnih) informacij o teh območjih za spodbujanje trajnostnih investicij</t>
  </si>
  <si>
    <t>Vzpostavitev točke za pomoč investitorjem v degradirana območja (informacije preko spleta in pisarna za svetovanje)</t>
  </si>
  <si>
    <t>Priprava pravnih podlag z akcijskim načrtom postopanj glede sanacije nevarnih odlagališč na območju MOM (stara bremena države)</t>
  </si>
  <si>
    <t>Informiranje in ozaveščanje širše javnosti glede rabe prostora in aktivna participacija širše javnosti</t>
  </si>
  <si>
    <t>MOM,  drugi deležniki</t>
  </si>
  <si>
    <t xml:space="preserve">Urbano vrtnarjenje - kartiranje možnih zemljišč in prostorsko poenotenje urbanih vrtov, javna objava območij/lokacij (navezava na ukrepe pri OC 3.1.) </t>
  </si>
  <si>
    <t>2021-2025                                in trajno</t>
  </si>
  <si>
    <t xml:space="preserve">Prostorsko vključevanje izvajanja strategije vzpostavitve zelenih pasov, koridorjev in mreže zelenih območij v MOM </t>
  </si>
  <si>
    <t xml:space="preserve">OC 8.1.: Zmanjševanje okoljskih tveganj, ki izhajajo iz hrupa v okolju, svetlobnega onesnaževanja in                                                                                         visokofrekvenčnega elektromagnetnega sevanja  (VF EMS) </t>
  </si>
  <si>
    <t>U.8.1.2</t>
  </si>
  <si>
    <t>U.8.1.3</t>
  </si>
  <si>
    <t>U.8.1.4</t>
  </si>
  <si>
    <t>U.8.1.5</t>
  </si>
  <si>
    <t>U.8.1.6</t>
  </si>
  <si>
    <t xml:space="preserve">Priprava nabora možnih lokacij za izvedbo večjih javnih prireditev zunaj strnjenih naselij MOM. </t>
  </si>
  <si>
    <t>Informiranje in ozaveščanja javnosti o tveganjih, ki izhajajo iz obremenitev s hrupom, svetlobnim onesnaževanjem in  VS EMS ter priporočila za individualno ravnanje za zmanjšanje tveganj</t>
  </si>
  <si>
    <t>Izdelava Strateške karte hrupa za MOM  (na vsakih 5 let – naslednja za leto 2021)</t>
  </si>
  <si>
    <t>MOM, JZP</t>
  </si>
  <si>
    <t>5,5 mio €</t>
  </si>
  <si>
    <t>MOM, JPZ</t>
  </si>
  <si>
    <t>OC 9.1.: Horizontalna integracija ukrepov in spremljanje izvajanja ukrepov OPVO MOM 2021 – 2030.</t>
  </si>
  <si>
    <t>U.9.1.1</t>
  </si>
  <si>
    <t>U.9.1.2</t>
  </si>
  <si>
    <t>U.9.1.3</t>
  </si>
  <si>
    <t>U.9.1.4</t>
  </si>
  <si>
    <t>U.9.1.5</t>
  </si>
  <si>
    <t>Priprava smernic za komuniciranje z javnostjo na področju okoljskih projektov v mestu</t>
  </si>
  <si>
    <t xml:space="preserve">Objava »semaforja« ukrepov OPVO MOM 2021-2030 za namen javnega spremljanja izvajanja ukrepov  </t>
  </si>
  <si>
    <t>2022-2030</t>
  </si>
  <si>
    <t>Novelacija obstoječih strategij oz. priprava novih na področjih, kjer že obstajajo ter njihovo medsebojno poenotenje (obdobno, po potrebi)   *Navezava na ukrepe iz vseh predhodnih področij.</t>
  </si>
  <si>
    <t>Izdelava neobstoječih strateških in političnih dokumentov, ki jih zahtevajo evropski in nacionalni predpisi oz. so predvideni z OPVO *Navezava na ukrepe iz vseh predhodnih področij.</t>
  </si>
  <si>
    <t>VIR: MOM - proračun</t>
  </si>
  <si>
    <t>VIR: država, EU vir, drugi viri</t>
  </si>
  <si>
    <t>SKUPAJ</t>
  </si>
  <si>
    <t>JHMB, EU viri</t>
  </si>
  <si>
    <t>Vključitev II. Faze aktivne zaščite črpališča Vrbanski plato v OPN</t>
  </si>
  <si>
    <t>Lasto delo</t>
  </si>
  <si>
    <t>Izvedba pilotnega čiščenja dravskega filtrata na levem bregu Drave in pridobivanje zemljišč na trasi II. Faze aktivne zaščite črpališča Vrbanski plato, izdelava projekta, pridobitev gradbenega dovoljenja in izdelava investicijskega programa za izvedbo projekta</t>
  </si>
  <si>
    <t>Izgradnja projekta II. Faze aktivne zaščite črpališča Vrbanski plato po etapah, izvedba poskusnega obratovanja in predaja objekta v upravljanje JHMB</t>
  </si>
  <si>
    <t>2024 in trajno</t>
  </si>
  <si>
    <t xml:space="preserve">Nadgradnja imisijskega monitoringa (npr. vzpostavitev dodatnih merilnih mest - raziskovalni piezometri, vzpostavitev stalnih merilnih mest na površinskih vodah - merjenje pretokov, ipd.) </t>
  </si>
  <si>
    <t xml:space="preserve">Novelacija Operativnega programa odvajanja in čiščenja komunalne odpadne vode na območju MOM </t>
  </si>
  <si>
    <t>Novelacija Operativnega programa oskrbe s pitno vodo na območju črpališč Mariborskega vodovoda</t>
  </si>
  <si>
    <t>Vzpostavitev katastra "kritičnih izpustov" v kanalizacijskih sistem in nadgadnja monitoringa izpustov (namesto občasnega vzorčenja vzpostavitev rednega sistematičnega vzorčenja)</t>
  </si>
  <si>
    <t>35.000 €                        (na leto)</t>
  </si>
  <si>
    <r>
      <t xml:space="preserve">1,3 mio </t>
    </r>
    <r>
      <rPr>
        <sz val="10"/>
        <rFont val="Calibri"/>
        <family val="2"/>
        <charset val="238"/>
      </rPr>
      <t>€</t>
    </r>
  </si>
  <si>
    <t>JHMB, MOM, druge občine</t>
  </si>
  <si>
    <t>SSVO, MOM, JHMB, druge občine</t>
  </si>
  <si>
    <t>Priprava prioritetnega seznama monitoringov vrst in izvajanje monitoringov
(na podlagi ocene ogroženosti)                                                                                          *najprej potrebno izdelati prioritetni seznam.</t>
  </si>
  <si>
    <t>Izvedba akcije čiščenja okolja vsaj enkrat letno ob participaciji občanov (na celotnem območju mesta, posebej na posameznih bolj obremenjenih območjih)</t>
  </si>
  <si>
    <t>Monitoring stanja in analiza onesnaženosti tal urbanih vrtov (vzorčenje enkrat na 5 let, zajeti vsi urbani mestni vrtovi)</t>
  </si>
  <si>
    <t xml:space="preserve">16,4 mio € </t>
  </si>
  <si>
    <t>Akcijski načrt za spodbujanje izgradenj MČN tam, kjer iz ekonomskih in tehničnih razlogov ni smotrno graditi skupne kanalizacije s čistilno napravo (priprava načrta s prioritetami; možne tehnične in finančne spodbude)                                                                                                                             *Ocene stroškov ni mogoče podati, ker je potrebno najprej narediti oceno stanja in načrt prioritet.</t>
  </si>
  <si>
    <t>170.000 €                            (na leto)</t>
  </si>
  <si>
    <t>MOM,  JHMB, EU viri</t>
  </si>
  <si>
    <t>Sodelovanje MOM z DRSV glede vzdrževanja vodnogospodarskih objektov.                                                                                                                           *Ocena stroškov sestoji iz ocenjenih sredstev DRSV (letno cca 90.000 €) in proračuna MOM (letno cca 80.000 €). Ocena je podana na podlagi povprečja realizacije v obdobju 2017-2019.</t>
  </si>
  <si>
    <t>Redno vzdrževanje merilnih mest (piezometrov, lizimetra) za izvajanje imisijskega monitoringa                                                                                                             ** Ocena stroška je zajeta pri OC 4.1, U.4.1.6., prav tako viri.</t>
  </si>
  <si>
    <t>MOM, JHMB,     EU viri</t>
  </si>
  <si>
    <t xml:space="preserve">5,5 mio €                              </t>
  </si>
  <si>
    <t xml:space="preserve">Izvajanje ukrepov iz Operativnega programa varstva pred hrupom, ki se nanašajo na območje MOM, spremljanje realizacije in ugotavljanje učinkovitosti                                                                                                       *Navezava na ukrepe: U.1.1.4, U.1.1.6, U.2.2.9, U.5.2.2.
</t>
  </si>
  <si>
    <t xml:space="preserve">1,1 mio € </t>
  </si>
  <si>
    <t>Vzpostavitev komplementarnega sistema za spremljanje, obveščanje, zaščito in izvajanje ukrepov pred izrednimi dogodki v MOM (vzpostavitev  Štabne sobe)</t>
  </si>
  <si>
    <t>3.000 €                                          (na leto)</t>
  </si>
  <si>
    <t>5.000 €                                             (na leto)</t>
  </si>
  <si>
    <t>SSVO, MOM, FNM, NVO</t>
  </si>
  <si>
    <t>***</t>
  </si>
  <si>
    <t>Pregled in ocena stanja ter priprava akcijskega načrta ureditve za posamezna varovana območja narave
(vključuje pripravo načrtov ureditve, označitve posameznih območij, izdelavo podpornih arhitekturnih načrtov, ipd.) (navezava na ukrepe iz OC 2.2.)</t>
  </si>
  <si>
    <t>5.000 €                                      (na leto)</t>
  </si>
  <si>
    <t>5.000 €                                    (na leto)</t>
  </si>
  <si>
    <t xml:space="preserve">Odkup zemljišč na varovanih območjih narave                                            *Ocene stroška ni mogoče podati (najprej potrebno izdelati prioritetni seznam).
</t>
  </si>
  <si>
    <t>Odkup gozdov s posebnim namenom                                                                **Ocene stroška ni mogoče podati (najprej potrebno izdelati prioritetni seznam).</t>
  </si>
  <si>
    <t>Sistemsko vključevanje NVO pri pripravi projektov na področju ohranjanja narave in skrbi za biotsko raznovrstnost (letni javnih razpis za financiranje aktivnosti NVO na področju varstva okolja)                                ***Ocena stroška je zajeta pri OC 1.2, U.1.2.7.</t>
  </si>
  <si>
    <t>U.2.1.9</t>
  </si>
  <si>
    <t xml:space="preserve">MOM, EU viri </t>
  </si>
  <si>
    <t>95.000 €                                (na leto)</t>
  </si>
  <si>
    <t>Izdelava strokovnih podlag za pripravo novih ukrepov za novelacijo OPH (na podlagi nove SKH)</t>
  </si>
  <si>
    <t>U.8.1.7</t>
  </si>
  <si>
    <t>U.8.1.8</t>
  </si>
  <si>
    <t>MOP, SSVO, MOM, DARS, DRSI, SŽ, JMSS</t>
  </si>
  <si>
    <t xml:space="preserve">SSVO, MOM, DARS, DRSI, SŽ, JMSS </t>
  </si>
  <si>
    <t>U.2.1.2</t>
  </si>
  <si>
    <t>U.2.1.5</t>
  </si>
  <si>
    <t>U.2.1.7</t>
  </si>
  <si>
    <t>U.2.1.12</t>
  </si>
  <si>
    <t>U.2.1.14</t>
  </si>
  <si>
    <t>Postavitev označevalnih znakov in druge informacijske infrastrukture na varovanih območjih narave</t>
  </si>
  <si>
    <t>3.000 €                                     (na leto)</t>
  </si>
  <si>
    <t>U.2.1.16</t>
  </si>
  <si>
    <t>U.2.1.17</t>
  </si>
  <si>
    <t>U.2.1.18</t>
  </si>
  <si>
    <t>U.2.1.19</t>
  </si>
  <si>
    <t>2023 in obdobno</t>
  </si>
  <si>
    <t>Informiranje in ozaveščanje prebivalcev o varovanju in pomenu pitne vode (vzpodbujanje ekološkega načina kmetovanja, raba deževnice namesto pitne vode, ipd.).</t>
  </si>
  <si>
    <t xml:space="preserve">lastno delo </t>
  </si>
  <si>
    <t>5.000 €                                       (na leto)</t>
  </si>
  <si>
    <t xml:space="preserve">15.000 €                                       (na leto) </t>
  </si>
  <si>
    <t>2022 in trajno</t>
  </si>
  <si>
    <t>MOM, država, EU viri, NVO, drugi deležniki</t>
  </si>
  <si>
    <t xml:space="preserve">1.000 €                                       (na leto) </t>
  </si>
  <si>
    <t>Novelacija programa ravnanja z ločeno zbranimi frakcijami v MOM 
(Odlok o načinu opravljanja obvezne lokalne gospodarske javne službe ravnanja s komunalnimi odpadki v Mestni občini Maribor</t>
  </si>
  <si>
    <t>MOM, SSVO, JHMB, drugi deležniki</t>
  </si>
  <si>
    <t>Sprememba in dopolnitev OPN MOM</t>
  </si>
  <si>
    <t xml:space="preserve">Izdelava vodne bilance vodnih virov v MOM (fazno: najprej za Vrbanski plato, nato še za Betnavo, Bohovo in Dobrovce)                </t>
  </si>
  <si>
    <t xml:space="preserve">Ozaveščanje in podpiranje prehoda kmetovalcev na trajnostno pridelavo in rabo energije za obdelavo, predelavo, skladiščenje in transport pridelkov z zagotavljanjem sistema informiranja in tehnične pomoči za pridobivanje sredstev iz primernih skladov </t>
  </si>
  <si>
    <t xml:space="preserve">KGZ Maribor </t>
  </si>
  <si>
    <t>lastno delo</t>
  </si>
  <si>
    <t>U.1.1.10</t>
  </si>
  <si>
    <t>Priprava strategije širjenja in upravljanja zelenih javnih površin v MOM</t>
  </si>
  <si>
    <t xml:space="preserve">Izvedba programa izgradnje in rekonstrukcije vodovodnega omrežja v sklopu večletnih razvojnih načrtov MOM (prioritetno na območjih, kjer še ni izgrajenega omrežja in zagotovljenih priklopov)                                                                                                                           *Ocena stroškov sestoji iz ocenjenih vlaganj iz občinskega proračuna (letno cca 1,1 mio EUR)  </t>
  </si>
  <si>
    <t xml:space="preserve">Novelacije obstoječe ali priprava nove Celostne prometne strategije mesta Maribor </t>
  </si>
  <si>
    <t>300.000 €                               (na leto)</t>
  </si>
  <si>
    <t>Pregled in ocena stanja ter akcijski načrt ureditve javnih zelenih površin, vključujoč tudi mestno drevnino in sonaravne rešitve (načrtovanje mreže zelenih območij, drevoredov, parkovnih površin, linearnih potez, koridorjev, obcestne ureditve, urbanih gozdičkov, ipd.)</t>
  </si>
  <si>
    <t xml:space="preserve">Pregled in ocena stanja ter priprava akcijskega načrta za mestni gozd </t>
  </si>
  <si>
    <t>ZBIR OPERATIVNIH CILJEV OPVO MOM 2030</t>
  </si>
  <si>
    <t>1 - PODNEBNE SPREMEMBE</t>
  </si>
  <si>
    <t>2 - OHRANJANJE NARAVNEGA OKOLJA IN 
SKRB ZA BIOTSKO RAZNOVRSTNOST</t>
  </si>
  <si>
    <t>3 - ZAGOTAVLJANJE KAKOVOSTI TAL</t>
  </si>
  <si>
    <t>4 - VODE</t>
  </si>
  <si>
    <t>5 - ZAGOTAVLJANJE KAKOVOSTI ZRAKA</t>
  </si>
  <si>
    <t>6 - KROŽNO GOSPODARJENJE</t>
  </si>
  <si>
    <t>7 - REGENERATIVNO PROSTORSKO NAČRTOVANJE IN TRAJNOSTNA RABA PROSTORA</t>
  </si>
  <si>
    <t>8 - VARSTVO PRED DRUGIMI OKOLJSKIMI TVEGANJI</t>
  </si>
  <si>
    <t>9 - IZVAJANJE PROGRAMA IN                                                          HORIZONTALNA INTEGRACIJA</t>
  </si>
  <si>
    <t>U.6.1.10</t>
  </si>
  <si>
    <t>Aktivnosti usmerjene v preprečevanje nastajanja odpadkov – zero waste koncept (izobraževanje, promocija, natečaji  v šolah in vrtcih, ozaveščanje in promocija nakupovanja v trgovini brez embalaže, trajnostna organizacija javnih prireditev, neuporaba plastičnih izdelkov za enkratno uporabo v vsakdanjem življenju, ipd.)</t>
  </si>
  <si>
    <t>MOM, JHMB, NVO, partnerji v projektih, drugi deležniki</t>
  </si>
  <si>
    <t>U.8.1.1</t>
  </si>
  <si>
    <t>Izdelava Načrta razvoja širokopasovnih omrežij elektronskih komunikacij</t>
  </si>
  <si>
    <t>Skupaj ocenjeni stroški 2021</t>
  </si>
  <si>
    <t>Skupaj ocenjeni stroški 2022</t>
  </si>
  <si>
    <t>Skupaj ocenjeni stroški 2023</t>
  </si>
  <si>
    <t>Skupaj ocenjeni stroški 2024</t>
  </si>
  <si>
    <t>Skupaj ocenjeni stroški 2025</t>
  </si>
  <si>
    <r>
      <t xml:space="preserve">10.000 </t>
    </r>
    <r>
      <rPr>
        <sz val="10"/>
        <rFont val="Calibri"/>
        <family val="2"/>
        <charset val="238"/>
      </rPr>
      <t>€                                (na leto)</t>
    </r>
  </si>
  <si>
    <t xml:space="preserve">Nova ureditev drevoredov, posameznih dreves, parkovnih površin, zelenic, obcestnih zelenih pasov skladno z akcijskim načrtom (poudarek na avtohtonih vrstah, pestrosti vrst in medovitih vrstah)                                                                                                              </t>
  </si>
  <si>
    <t xml:space="preserve">Priprava in izvedba načrta sanacije in revitalizacije zapuščenega in razvrednotenega območja ali zemljišča v lasti MOM (npr. v industrijskih conah Melje, Studenci, Tezno, območja ob prometnicah) (navezava na ukrepe iz OC 7.2.)                                                                                                                            </t>
  </si>
  <si>
    <t xml:space="preserve">Nadaljnja širitev in sanacija področij s projektom Urban Soil4Food za zagotavljanje površin z ustrezno kakovostjo tal za lokalno pridelavo hrane za zainteresirane prebivalce                    </t>
  </si>
  <si>
    <t>Ohranjanje populacij živalskih vrst v ugodnem stanju z ustreznimi ukrepi (prednostno dvoživke, plazilci, ptice, vidra, bober, netopirji;  na prehodih preko cest in HE, na področju svetlobnega onesnaževanja itd.)                                                                                                                               * aktivnosti se izvajajo preko podpore MOM (javni razpis - stroški zajeti pri U.1.2.6.) in skladno s posameznimi redni aktivnostmi mnogih NVO na območju mesta. Stroška ni mogoče oceniti.</t>
  </si>
  <si>
    <t>Vzpostavitev info centra o naravi Pohorja in Drave                                                  **Ocene stroška ni mogoče podati (realizacija v okviru večjih projektov v povezavi s Strategijo razvoja Pohorja in obnovo kopališča in ostalih vsebin na Mariborskem otoku).</t>
  </si>
  <si>
    <t xml:space="preserve">Gozdnogojitvena in varstvena dela v okviru obnove gozdov na območju Maribora                                                                                                                                  </t>
  </si>
  <si>
    <t xml:space="preserve">Spodbujanje eksperimentalnega pristopa in sistemskih pilotnih rešitev za prilagajanje na podnebne spremembe ter izvedba nekaj pilotnih primerov (npr. zelene strehe, zelena fasada, vodopropustno tlakovanje, naravni zbiralniki vode, ipd.)                     </t>
  </si>
  <si>
    <t xml:space="preserve">Spodbujanje rabe deževnice: pilotni projekt zajema in rabe deževnice na urbanih vrtovih                                                                                          </t>
  </si>
  <si>
    <t xml:space="preserve">Izvedba primera dobre prakse za uvajanje ekoremediacij (za namen preventivnega varstva tal,  podzemnih in površinskih voda, ohranitev zelenih površin, biodiverzitete, ..…)                                                       </t>
  </si>
  <si>
    <t xml:space="preserve">Rekonstrukcija kanalizacijskega omrežja in razbremenilnikov na zavarovanem območju mestnega gozda Stražun                                                         </t>
  </si>
  <si>
    <t>Izvajanje imisijskega monitoringa stanja tal, podzemnih in površinskih voda na vodovarstvenem območju črpališč Mariborskega vodovoda                                                                                                                         *Ocena stroška je zajeta pri U.4.1.6, prav tako viri.</t>
  </si>
  <si>
    <t xml:space="preserve">Vzpostavitev pilotnega ponornega sistema na  območju, kjer je prisotno večje onesnaženje zraka (planska zelena zasaditev na izbranem območju)                                                                                               </t>
  </si>
  <si>
    <r>
      <t xml:space="preserve">Skupaj ocenjeni stroški iz vseh virov v obodbju </t>
    </r>
    <r>
      <rPr>
        <b/>
        <sz val="10"/>
        <color rgb="FFFF0000"/>
        <rFont val="Calibri"/>
        <family val="2"/>
        <charset val="238"/>
        <scheme val="minor"/>
      </rPr>
      <t>2021</t>
    </r>
  </si>
  <si>
    <r>
      <t xml:space="preserve">Skupaj ocenjeni stroški iz vseh virov v obodbju </t>
    </r>
    <r>
      <rPr>
        <b/>
        <sz val="10"/>
        <color rgb="FFFF0000"/>
        <rFont val="Calibri"/>
        <family val="2"/>
        <charset val="238"/>
        <scheme val="minor"/>
      </rPr>
      <t>2022</t>
    </r>
  </si>
  <si>
    <r>
      <t xml:space="preserve">Skupaj ocenjeni stroški iz vseh virov v obodbju </t>
    </r>
    <r>
      <rPr>
        <b/>
        <sz val="10"/>
        <color rgb="FFFF0000"/>
        <rFont val="Calibri"/>
        <family val="2"/>
        <charset val="238"/>
        <scheme val="minor"/>
      </rPr>
      <t>2023</t>
    </r>
  </si>
  <si>
    <r>
      <t xml:space="preserve">Skupaj ocenjeni stroški iz vseh virov v obodbju </t>
    </r>
    <r>
      <rPr>
        <b/>
        <sz val="10"/>
        <color rgb="FFFF0000"/>
        <rFont val="Calibri"/>
        <family val="2"/>
        <charset val="238"/>
        <scheme val="minor"/>
      </rPr>
      <t>2024</t>
    </r>
  </si>
  <si>
    <r>
      <t xml:space="preserve">Skupaj ocenjeni stroški iz vseh virov v obodbju </t>
    </r>
    <r>
      <rPr>
        <b/>
        <sz val="10"/>
        <color rgb="FFFF0000"/>
        <rFont val="Calibri"/>
        <family val="2"/>
        <charset val="238"/>
        <scheme val="minor"/>
      </rPr>
      <t>2025</t>
    </r>
  </si>
  <si>
    <r>
      <t xml:space="preserve">Skupaj ocenjeni stroški iz vseh virov v obodbju </t>
    </r>
    <r>
      <rPr>
        <b/>
        <sz val="10"/>
        <color rgb="FFFF0000"/>
        <rFont val="Calibri"/>
        <family val="2"/>
        <charset val="238"/>
        <scheme val="minor"/>
      </rPr>
      <t>2021-2025</t>
    </r>
  </si>
  <si>
    <t>0413 UKPP</t>
  </si>
  <si>
    <t>050503 SSVO;                           PP - 156001</t>
  </si>
  <si>
    <t>MOM - proračun                                (SM, PP)</t>
  </si>
  <si>
    <t xml:space="preserve">MOM  </t>
  </si>
  <si>
    <t>U.1.2.6</t>
  </si>
  <si>
    <t>050503 SSVO;                           PP - 156101</t>
  </si>
  <si>
    <t xml:space="preserve">050503 SSVO                                 PP - 156301 </t>
  </si>
  <si>
    <t>0415 UGD in GNP           PP - 161005;711012</t>
  </si>
  <si>
    <t>0412 SRPI;                           PP - 222416</t>
  </si>
  <si>
    <t>0412 SRPI;                           PP - 222416                                      0413 UKPP                                        PP - 511207</t>
  </si>
  <si>
    <t>0413 UKPP                                      PP - 151400</t>
  </si>
  <si>
    <t>050503 SSVO                     PP - 156101</t>
  </si>
  <si>
    <t>050503 SSVO                     PP - 157000</t>
  </si>
  <si>
    <t>0413 UKPP                     PP - 511001</t>
  </si>
  <si>
    <t>Vzpostavitev centralne digitalne baze podatkov - nova aplikacija ( vzpostavitev katastra javnih zelenih površin - zajem podatkov o zelenih površinah v mestu, drevesih,  o varovanih območjih narave, mestnih gozdovih, biotski raznovrstnosti, invazivnih tujerodnih vrstah ter postopna trajna nadgradnja podatkovne baze)</t>
  </si>
  <si>
    <t>0412 SRPI                     PP - 222413</t>
  </si>
  <si>
    <t>0413 UKPP                     PP - 163608</t>
  </si>
  <si>
    <t>0413 UKPP                     PP - 151004; 151013</t>
  </si>
  <si>
    <t>0413 UKPP                     PP - 511107</t>
  </si>
  <si>
    <t>050503 SSVO                     PP - 156001</t>
  </si>
  <si>
    <t>0413 UKPP                     PP - 151118</t>
  </si>
  <si>
    <t>0413 UKPP                     PP - 151203; 151217; 151218; 152001; 152016; 152020; 153515; 153520</t>
  </si>
  <si>
    <t>0412 SRPI                     PP - 103142</t>
  </si>
  <si>
    <t>0413 UKPP                     PP - 155000</t>
  </si>
  <si>
    <t>0413 UKPP                     PP - 155200</t>
  </si>
  <si>
    <t>0413 UKPP                     PP - 162601</t>
  </si>
  <si>
    <t>0413 UKPP                     PP - 153201</t>
  </si>
  <si>
    <t xml:space="preserve">Realizacija projektov za izrabo virov za proizvodnjo sekundarnih surovin skladno s krožnim gospodarjenjem po posameznih področjih.                                                                                                                                                     *Ocene stroška ni mogoče podati. Gre za dolgoročno načrtovane projekte kot so: predelava blata v kompozitne materiale, predelava gradbenih odpadkov, predelava bioloških odpadkov, ipd. ) </t>
  </si>
  <si>
    <t>Vzpostavitev sistema za ponovno uporabo kosovnih odpadkov (vzpostavitev obratovanja - informacijski sistem, obnova primernih prostorov, ipd).</t>
  </si>
  <si>
    <t>U.1.1.1</t>
  </si>
  <si>
    <t>Izvajanje ukrepov iz nove Celostne prometne strategije mesta Maribor, spremljanje realizacije in ugotavljanje učinkovitosti                                                                                                                   **Ocene stroška in virov še ni mogoče podati, ker se bodo le ti oblikovali v okviru priprave nove Celostne prometne strategije mesta Maribor.</t>
  </si>
  <si>
    <t>Priprava novega Lokalnega energetsko podnebnega koncepta Mestne občine Maribor za obdobje 2020-2030, s pogledom do 2050 (LEPK MOM)</t>
  </si>
  <si>
    <t>Priprava ocene ogroženosti MOM/ocene tveganja in ranljivosti za podnebne spremembe (plazovi, vetrolom, žled, suša, požari, idr.)</t>
  </si>
  <si>
    <t xml:space="preserve"> 0412 SRPI                            PP - 103412</t>
  </si>
  <si>
    <t xml:space="preserve">Redna sadnja novih dreves ob aktivni vključitvi občanov </t>
  </si>
  <si>
    <t>Priprava akcijskega načrta ravnanja s tujerodnimi invazivnimi vrstami  (prednostno na zemljiščih v lasti MOM)</t>
  </si>
  <si>
    <t>Informiranje o spodbudah, ki so na voljo za okolju prijaznejše kmetovanje (program kmetijsko-okoljsko podnebnih plačil-KOPOP, spodbude za ekološko kmetovanje, spodbude programa za razvoj podeželja)</t>
  </si>
  <si>
    <t>Priprava Operativnega program varstva pred hrupom na nacionalni ravni, znotraj katerega je zajeto tudi območje MOM (in nadaljnje novelacije na podlagi novih Strateških kart hrupa vseh upravljavcev virov)</t>
  </si>
  <si>
    <t>Štev. ukrepov:</t>
  </si>
  <si>
    <t>PODNEBNE SPREMEMBE                                                                                                                                    OC 1.1.: Vzpostavitev procesov za doseganje podnebne nevtralnosti                                                                         OC 1.2.: Sistemsko prilagajanje na podnebne spremembe</t>
  </si>
  <si>
    <t>OHRANJANJE NARAVNEGA OKOLJA IN SKRB ZA BIOTSKO RAZNOVRSTNOST                                                      OC 2.1.: Ohranjanje in izboljšanje stanja biotske raznovrstnosti, varovanih območij narave in mestnih gozdov                                                                                                                                               OC 2.2.: Vzpostavitev sistema upravljanja z javnimi zelenimi površinami, mestnimi gozdovi in naravnimi vrednotami lokalnega pomena</t>
  </si>
  <si>
    <t>ZAGOTAVLJANJE KAKOVOSTI TAL                                                                                                                                     OC 3.1.: Zmanjšanje onesnaženosti tal                                                                                                                      OC 3.2.: Zmanjšanje ostalih obremenitev tal in trajnostno ravnanje s tlemi                                                      OC 3.3.: Monitoring in osveščanje javnosti o pomenu kakovostnih tal</t>
  </si>
  <si>
    <t>VODE                                                                                                                                                                        OC 4.1.: Zagotavljanje trajnostne in kakovostne oskrbe s pitno vodo                                                         OC 4.2.: Skrb za dobro kemijsko in količinsko stanje podzemne vode kot vira pitne vode    OC 4.3.: Skrb za dobro kemijsko in ekološko stanje površinskih voda</t>
  </si>
  <si>
    <t xml:space="preserve">ZAGOTAVLJANJE KAKOVOSTI ZRAKA                                                                                                                               OC 5.1.:Monitoring kakovosti zunanjega zraka                                                                                                OC 5.2.: Skrb za ohranjanje in izboljšanje kakovosti zraka </t>
  </si>
  <si>
    <t>KROŽNO GOSPODARJENJE                                                                                                                                     OC 6.1.: Integracija krožnega gospodarjenja v Mestni občini Maribor                                                     OC 6.2.: Zagotavljanje materialne samozadostnosti in zmanjševanje pritiska na naravne vire</t>
  </si>
  <si>
    <t xml:space="preserve">REGENERATIVNO PROSTORSKO NAČRTOVANJE IN TRAJNOSTNA RABA PROSTORA                                        OC 7.1.: Zagotavljanje regenerativnega razvoja s prostorskim načrtovanjem                                                   OC 7.2.: Zagotavljanje materialne samozadostnosti in zmanjševanje pritiska na naravne vire </t>
  </si>
  <si>
    <t xml:space="preserve">VARSTVO PRED DRUGIMI OKOLJSKIMI TVEGANJI                                                                                            OC 8.1.: Zmanjševanje okoljskih tveganj, ki izhajajo iz hrupa v okolju, svetlobnega onesnaževanja in visokofrekvenčnega elektromagnetnega sevanja  (VF EMS) </t>
  </si>
  <si>
    <t>IZVAJANJE PROGRAMA IN HORIZONTALNA INTEGRACIJA                                                                                         OC 9.1.: Horizontalna integracija ukrepov in spremljanje izvajanja ukrepov OPVO MOM 2021 – 2030</t>
  </si>
  <si>
    <t>TABELA - VREDNOTENJE UKREPOV PO LETIH</t>
  </si>
  <si>
    <t>Ocena potrebnih sredstev za leti 2021 in 2022 v OPVO (v EUR):</t>
  </si>
  <si>
    <t>Zagotovljena sredstva za leti 2021 in 2022 v proračunu MOM (v EUR):</t>
  </si>
  <si>
    <t>OBČINSKI PROGRAM VARSTVA OKOLJA MOM 2021-2030 (OPVO MOM 2030)</t>
  </si>
  <si>
    <t>Izvedba programa izgradnje in rekonstrukcije kanalizacijskega omrežja v sklopu večletnih razvojnih načrtov MOM (Prioritete so ureditev kanalizacijskega sistema na VVO in sicer: rekonstrukcija starega kanalizacijskega sistema in izgradnja novega,  kjer  še ni izgrajenega omrežja in zagotovljenih priklopov, pri rekonstrukcijah in novogradnjah pa izgraditi ločen meteorno - komunalni  sistem odvajanja odpadnih voda; izvajanje projekta »Odvajanje in čiščenje v porečju Drave«)                                                                                                                  *Ocena stroškov sestoji iz ocenjenih vlaganj iz občinskega proračuna (letno cca 1,1 mio EUR)                                                                                                                       ** novogradnja v projektu "Odvajanje in čiščenje v porečju Drave" - 2022 cca 10,9 mio EUR (MOM 6,6 in  Evropski sklad za regionalni razvoj cca 4,3 mio)</t>
  </si>
  <si>
    <t>Izvajanje ukrepov iz LEPK MOM, spremljanje realizacije in ugotavljanje učinkovitosti                                                                                          *Ocene stroška in virov še ni mogoče podati, ker se bodo le ti oblikovali v okviru priprave novega LEPK.</t>
  </si>
  <si>
    <t xml:space="preserve">Izvajanje ukrepov iz Odloka o načrtu za kakovost zraka za aglomeracijo Maribor, spremljanje realizacije in ugotavljanje učinkovitosti (na podlagi Načrta ukrepov, sprejetega za 3 letno obdobje)                                                                                                                                                         *Ocena stroška izvajanja ukrepov se nanaša na Načrt ukrepov, ki je sprejet za obdobje 2020-2022 in je sestavni del odloka. V tabeli so stroški smiselno zajeti samo za obdobje 2021-2022 (6,9 mio MOM +11,8 mio drugi viri).
**Ocena stroška izvajanja ukrepov za 2023-2025 je v enaki višini, kot znašajo ovrednoteni ukrepi iz Načrta  (8,7 mio MOM + 19,9 mio drugi viri).
</t>
  </si>
  <si>
    <t xml:space="preserve">Nadgradnja občinskega GIS sistema za potrebe prostorskega načrtovanja (informacijska podpora za učinkovito izvajanje ukrepov iz vseh ostalih področij OPVO)                                                                                                  </t>
  </si>
  <si>
    <t xml:space="preserve">Posodobitev javne razsvetljave v okviru projekta energetske sanacije javne razsvetljave na celotnem območju MOM (v okviru JZP)                                                                                                                        </t>
  </si>
  <si>
    <t xml:space="preserve">Vključitev digitaliziranih okoljskih podatkov v bodočo Mestno platformo (centralizacija okoljskih podatkov znotraj enotnega digitalnega sistema mesta)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</si>
</sst>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quot;;[Red]\-#,##0\ &quot;€&quot;"/>
  </numFmts>
  <fonts count="55"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color rgb="FF5C005C"/>
      <name val="Calibri"/>
      <family val="2"/>
      <charset val="238"/>
      <scheme val="minor"/>
    </font>
    <font>
      <b/>
      <sz val="11"/>
      <color rgb="FF3A6462"/>
      <name val="Calibri"/>
      <family val="2"/>
      <charset val="238"/>
      <scheme val="minor"/>
    </font>
    <font>
      <b/>
      <sz val="10"/>
      <color rgb="FFFFFFFF"/>
      <name val="Calibri"/>
      <family val="2"/>
      <charset val="238"/>
      <scheme val="minor"/>
    </font>
    <font>
      <b/>
      <sz val="10"/>
      <color rgb="FF000000"/>
      <name val="Calibri"/>
      <family val="2"/>
      <charset val="238"/>
      <scheme val="minor"/>
    </font>
    <font>
      <sz val="10"/>
      <color rgb="FF000000"/>
      <name val="Calibri"/>
      <family val="2"/>
      <charset val="238"/>
      <scheme val="minor"/>
    </font>
    <font>
      <sz val="10"/>
      <color rgb="FF0070C0"/>
      <name val="Calibri"/>
      <family val="2"/>
      <charset val="238"/>
      <scheme val="minor"/>
    </font>
    <font>
      <sz val="10"/>
      <color theme="1"/>
      <name val="Calibri"/>
      <family val="2"/>
      <charset val="238"/>
      <scheme val="minor"/>
    </font>
    <font>
      <sz val="10"/>
      <color rgb="FFFF0000"/>
      <name val="Calibri"/>
      <family val="2"/>
      <charset val="238"/>
      <scheme val="minor"/>
    </font>
    <font>
      <sz val="10"/>
      <color rgb="FF000000"/>
      <name val="Calibri"/>
      <family val="2"/>
      <charset val="238"/>
    </font>
    <font>
      <sz val="10"/>
      <color theme="1"/>
      <name val="Calibri"/>
      <family val="2"/>
      <charset val="238"/>
    </font>
    <font>
      <sz val="10"/>
      <color rgb="FF0070C0"/>
      <name val="Calibri"/>
      <family val="2"/>
      <charset val="238"/>
    </font>
    <font>
      <sz val="10"/>
      <color rgb="FF0070C0"/>
      <name val="Calibri Light"/>
      <family val="2"/>
      <charset val="238"/>
    </font>
    <font>
      <u/>
      <sz val="11"/>
      <color theme="10"/>
      <name val="Calibri"/>
      <family val="2"/>
      <charset val="238"/>
      <scheme val="minor"/>
    </font>
    <font>
      <b/>
      <sz val="10"/>
      <name val="Calibri"/>
      <family val="2"/>
      <charset val="238"/>
      <scheme val="minor"/>
    </font>
    <font>
      <sz val="10"/>
      <name val="Calibri"/>
      <family val="2"/>
      <charset val="238"/>
      <scheme val="minor"/>
    </font>
    <font>
      <sz val="10"/>
      <name val="Calibri"/>
      <family val="2"/>
      <charset val="238"/>
    </font>
    <font>
      <sz val="10"/>
      <name val="Calibri Light"/>
      <family val="2"/>
      <charset val="238"/>
    </font>
    <font>
      <strike/>
      <sz val="10"/>
      <name val="Calibri"/>
      <family val="2"/>
      <charset val="238"/>
      <scheme val="minor"/>
    </font>
    <font>
      <b/>
      <sz val="11"/>
      <color rgb="FF006600"/>
      <name val="Calibri"/>
      <family val="2"/>
      <charset val="238"/>
      <scheme val="minor"/>
    </font>
    <font>
      <sz val="11"/>
      <color rgb="FF006600"/>
      <name val="Calibri"/>
      <family val="2"/>
      <charset val="238"/>
      <scheme val="minor"/>
    </font>
    <font>
      <sz val="10"/>
      <color rgb="FF006600"/>
      <name val="Calibri"/>
      <family val="2"/>
      <charset val="238"/>
      <scheme val="minor"/>
    </font>
    <font>
      <b/>
      <sz val="11"/>
      <name val="Calibri"/>
      <family val="2"/>
      <charset val="238"/>
      <scheme val="minor"/>
    </font>
    <font>
      <b/>
      <sz val="10"/>
      <color rgb="FF006600"/>
      <name val="Calibri"/>
      <family val="2"/>
      <charset val="238"/>
      <scheme val="minor"/>
    </font>
    <font>
      <b/>
      <sz val="11"/>
      <color rgb="FF663300"/>
      <name val="Calibri"/>
      <family val="2"/>
      <charset val="238"/>
      <scheme val="minor"/>
    </font>
    <font>
      <sz val="11"/>
      <color rgb="FF663300"/>
      <name val="Calibri"/>
      <family val="2"/>
      <charset val="238"/>
      <scheme val="minor"/>
    </font>
    <font>
      <b/>
      <sz val="11"/>
      <color theme="4" tint="-0.249977111117893"/>
      <name val="Calibri"/>
      <family val="2"/>
      <charset val="238"/>
      <scheme val="minor"/>
    </font>
    <font>
      <sz val="11"/>
      <color theme="4" tint="-0.249977111117893"/>
      <name val="Calibri"/>
      <family val="2"/>
      <charset val="238"/>
      <scheme val="minor"/>
    </font>
    <font>
      <b/>
      <sz val="14"/>
      <color theme="4" tint="-0.249977111117893"/>
      <name val="Calibri"/>
      <family val="2"/>
      <charset val="238"/>
      <scheme val="minor"/>
    </font>
    <font>
      <b/>
      <sz val="14"/>
      <color rgb="FF5C005C"/>
      <name val="Calibri"/>
      <family val="2"/>
      <charset val="238"/>
      <scheme val="minor"/>
    </font>
    <font>
      <b/>
      <sz val="14"/>
      <color rgb="FF006600"/>
      <name val="Calibri"/>
      <family val="2"/>
      <charset val="238"/>
      <scheme val="minor"/>
    </font>
    <font>
      <b/>
      <sz val="14"/>
      <color rgb="FF54381C"/>
      <name val="Calibri"/>
      <family val="2"/>
      <charset val="238"/>
      <scheme val="minor"/>
    </font>
    <font>
      <b/>
      <sz val="14"/>
      <color rgb="FF3A6462"/>
      <name val="Calibri"/>
      <family val="2"/>
      <charset val="238"/>
      <scheme val="minor"/>
    </font>
    <font>
      <sz val="11"/>
      <color rgb="FF3A6462"/>
      <name val="Calibri"/>
      <family val="2"/>
      <charset val="238"/>
      <scheme val="minor"/>
    </font>
    <font>
      <b/>
      <sz val="14"/>
      <color rgb="FF700000"/>
      <name val="Calibri"/>
      <family val="2"/>
      <charset val="238"/>
      <scheme val="minor"/>
    </font>
    <font>
      <b/>
      <sz val="14"/>
      <color rgb="FF806000"/>
      <name val="Calibri"/>
      <family val="2"/>
      <charset val="238"/>
      <scheme val="minor"/>
    </font>
    <font>
      <b/>
      <sz val="11"/>
      <color theme="7" tint="-0.499984740745262"/>
      <name val="Calibri"/>
      <family val="2"/>
      <charset val="238"/>
      <scheme val="minor"/>
    </font>
    <font>
      <sz val="11"/>
      <color theme="7" tint="-0.499984740745262"/>
      <name val="Calibri"/>
      <family val="2"/>
      <charset val="238"/>
      <scheme val="minor"/>
    </font>
    <font>
      <b/>
      <sz val="14"/>
      <color rgb="FFC89800"/>
      <name val="Calibri"/>
      <family val="2"/>
      <charset val="238"/>
      <scheme val="minor"/>
    </font>
    <font>
      <b/>
      <sz val="11"/>
      <color rgb="FFC89800"/>
      <name val="Calibri"/>
      <family val="2"/>
      <charset val="238"/>
      <scheme val="minor"/>
    </font>
    <font>
      <sz val="11"/>
      <color rgb="FFC89800"/>
      <name val="Calibri"/>
      <family val="2"/>
      <charset val="238"/>
      <scheme val="minor"/>
    </font>
    <font>
      <b/>
      <sz val="11"/>
      <color theme="3" tint="-0.249977111117893"/>
      <name val="Calibri"/>
      <family val="2"/>
      <charset val="238"/>
      <scheme val="minor"/>
    </font>
    <font>
      <sz val="11"/>
      <color theme="3" tint="-0.249977111117893"/>
      <name val="Calibri"/>
      <family val="2"/>
      <charset val="238"/>
      <scheme val="minor"/>
    </font>
    <font>
      <b/>
      <sz val="14"/>
      <color theme="3" tint="-0.249977111117893"/>
      <name val="Calibri"/>
      <family val="2"/>
      <charset val="238"/>
      <scheme val="minor"/>
    </font>
    <font>
      <sz val="11"/>
      <color rgb="FFFF0000"/>
      <name val="Calibri"/>
      <family val="2"/>
      <charset val="238"/>
      <scheme val="minor"/>
    </font>
    <font>
      <sz val="8"/>
      <name val="Calibri"/>
      <family val="2"/>
      <charset val="238"/>
      <scheme val="minor"/>
    </font>
    <font>
      <b/>
      <sz val="12"/>
      <color theme="1"/>
      <name val="Calibri"/>
      <family val="2"/>
      <charset val="238"/>
      <scheme val="minor"/>
    </font>
    <font>
      <b/>
      <sz val="18"/>
      <color rgb="FF00B050"/>
      <name val="Calibri"/>
      <family val="2"/>
      <charset val="238"/>
    </font>
    <font>
      <sz val="12"/>
      <color theme="1"/>
      <name val="Calibri"/>
      <family val="2"/>
      <charset val="238"/>
      <scheme val="minor"/>
    </font>
    <font>
      <b/>
      <sz val="10"/>
      <color rgb="FFFF0000"/>
      <name val="Calibri"/>
      <family val="2"/>
      <charset val="238"/>
      <scheme val="minor"/>
    </font>
    <font>
      <sz val="9"/>
      <color indexed="81"/>
      <name val="Segoe UI"/>
      <family val="2"/>
      <charset val="238"/>
    </font>
    <font>
      <b/>
      <sz val="9"/>
      <color indexed="81"/>
      <name val="Segoe UI"/>
      <family val="2"/>
      <charset val="238"/>
    </font>
    <font>
      <b/>
      <sz val="11"/>
      <color rgb="FF0070C0"/>
      <name val="Calibri"/>
      <family val="2"/>
      <charset val="238"/>
      <scheme val="minor"/>
    </font>
  </fonts>
  <fills count="16">
    <fill>
      <patternFill patternType="none"/>
    </fill>
    <fill>
      <patternFill patternType="gray125"/>
    </fill>
    <fill>
      <patternFill patternType="solid">
        <fgColor rgb="FFFFFFFF"/>
        <bgColor indexed="64"/>
      </patternFill>
    </fill>
    <fill>
      <patternFill patternType="solid">
        <fgColor rgb="FF5C005C"/>
        <bgColor indexed="64"/>
      </patternFill>
    </fill>
    <fill>
      <patternFill patternType="solid">
        <fgColor rgb="FF006600"/>
        <bgColor indexed="64"/>
      </patternFill>
    </fill>
    <fill>
      <patternFill patternType="solid">
        <fgColor rgb="FF663300"/>
        <bgColor indexed="64"/>
      </patternFill>
    </fill>
    <fill>
      <patternFill patternType="solid">
        <fgColor rgb="FF0070C0"/>
        <bgColor indexed="64"/>
      </patternFill>
    </fill>
    <fill>
      <patternFill patternType="solid">
        <fgColor rgb="FF3A6462"/>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2" tint="-0.74999237037263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ck">
        <color indexed="64"/>
      </left>
      <right style="thick">
        <color indexed="64"/>
      </right>
      <top/>
      <bottom style="thick">
        <color indexed="64"/>
      </bottom>
      <diagonal/>
    </border>
  </borders>
  <cellStyleXfs count="2">
    <xf numFmtId="0" fontId="0" fillId="0" borderId="0"/>
    <xf numFmtId="0" fontId="15" fillId="0" borderId="0" applyNumberFormat="0" applyFill="0" applyBorder="0" applyAlignment="0" applyProtection="0"/>
  </cellStyleXfs>
  <cellXfs count="184">
    <xf numFmtId="0" fontId="0" fillId="0" borderId="0" xfId="0"/>
    <xf numFmtId="3" fontId="0" fillId="0" borderId="0" xfId="0" applyNumberFormat="1"/>
    <xf numFmtId="0" fontId="0" fillId="0" borderId="0" xfId="0" applyAlignment="1">
      <alignment horizontal="center"/>
    </xf>
    <xf numFmtId="0" fontId="0" fillId="0" borderId="0" xfId="0" applyAlignment="1">
      <alignment vertical="center" wrapText="1"/>
    </xf>
    <xf numFmtId="0" fontId="14" fillId="0" borderId="0" xfId="0" applyFont="1" applyAlignment="1">
      <alignment vertical="center"/>
    </xf>
    <xf numFmtId="0" fontId="3" fillId="2" borderId="0" xfId="0" applyFont="1" applyFill="1" applyAlignment="1">
      <alignment horizontal="center" vertical="center"/>
    </xf>
    <xf numFmtId="0" fontId="6" fillId="0" borderId="0" xfId="0" applyFont="1" applyFill="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14" fillId="0" borderId="0" xfId="0" applyFont="1" applyFill="1" applyAlignment="1">
      <alignment vertical="center" wrapText="1"/>
    </xf>
    <xf numFmtId="0" fontId="13" fillId="0" borderId="0" xfId="0" applyFont="1" applyFill="1" applyAlignment="1">
      <alignment horizontal="center" vertical="center" wrapText="1"/>
    </xf>
    <xf numFmtId="0" fontId="2" fillId="0" borderId="0" xfId="0" applyFont="1" applyAlignment="1">
      <alignment horizontal="center"/>
    </xf>
    <xf numFmtId="0" fontId="2" fillId="0" borderId="0" xfId="0" applyFont="1" applyAlignment="1">
      <alignment vertical="center" wrapText="1"/>
    </xf>
    <xf numFmtId="0" fontId="2" fillId="0" borderId="0" xfId="0" applyFont="1"/>
    <xf numFmtId="3" fontId="2" fillId="0" borderId="0" xfId="0" applyNumberFormat="1" applyFont="1"/>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3" fontId="17"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12" fillId="0" borderId="1" xfId="0" applyNumberFormat="1" applyFont="1" applyFill="1" applyBorder="1" applyAlignment="1">
      <alignment horizontal="right" vertical="center" wrapText="1"/>
    </xf>
    <xf numFmtId="3" fontId="18" fillId="0" borderId="1" xfId="0" applyNumberFormat="1" applyFont="1" applyFill="1" applyBorder="1" applyAlignment="1">
      <alignment horizontal="right" vertical="center" wrapText="1"/>
    </xf>
    <xf numFmtId="3" fontId="18" fillId="0" borderId="7" xfId="0" applyNumberFormat="1" applyFont="1" applyFill="1" applyBorder="1" applyAlignment="1">
      <alignment horizontal="righ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6" fillId="0" borderId="1" xfId="0" applyFont="1" applyFill="1" applyBorder="1" applyAlignment="1">
      <alignment vertical="center" wrapText="1"/>
    </xf>
    <xf numFmtId="0" fontId="16"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3" fontId="9" fillId="0" borderId="1" xfId="0" applyNumberFormat="1" applyFont="1" applyFill="1" applyBorder="1" applyAlignment="1">
      <alignment horizontal="right" vertical="center" wrapText="1"/>
    </xf>
    <xf numFmtId="3" fontId="17" fillId="0" borderId="8" xfId="0" applyNumberFormat="1" applyFont="1" applyFill="1" applyBorder="1" applyAlignment="1">
      <alignment horizontal="right" vertical="center" wrapText="1"/>
    </xf>
    <xf numFmtId="3" fontId="17" fillId="0" borderId="7" xfId="0" applyNumberFormat="1" applyFont="1" applyFill="1" applyBorder="1" applyAlignment="1">
      <alignment horizontal="right" vertical="center" wrapText="1"/>
    </xf>
    <xf numFmtId="0" fontId="8" fillId="0" borderId="0" xfId="0" applyFont="1" applyAlignment="1">
      <alignment vertical="center"/>
    </xf>
    <xf numFmtId="0" fontId="17" fillId="0" borderId="0" xfId="0" applyFont="1" applyAlignment="1">
      <alignment horizontal="center"/>
    </xf>
    <xf numFmtId="3" fontId="17" fillId="0" borderId="0" xfId="0" applyNumberFormat="1" applyFont="1"/>
    <xf numFmtId="0" fontId="17" fillId="0" borderId="0" xfId="0" applyFont="1" applyAlignment="1">
      <alignment vertical="center" wrapText="1"/>
    </xf>
    <xf numFmtId="0" fontId="17" fillId="0" borderId="0" xfId="0" applyFont="1"/>
    <xf numFmtId="0" fontId="9" fillId="0" borderId="0" xfId="0" applyFont="1" applyAlignment="1">
      <alignment horizontal="center"/>
    </xf>
    <xf numFmtId="3" fontId="9" fillId="0" borderId="0" xfId="0" applyNumberFormat="1" applyFont="1"/>
    <xf numFmtId="0" fontId="9" fillId="0" borderId="0" xfId="0" applyFont="1" applyAlignment="1">
      <alignment vertical="center" wrapText="1"/>
    </xf>
    <xf numFmtId="0" fontId="9" fillId="0" borderId="0" xfId="0" applyFont="1"/>
    <xf numFmtId="0" fontId="17" fillId="0" borderId="1" xfId="1" applyFont="1" applyFill="1" applyBorder="1" applyAlignment="1">
      <alignment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17" fillId="0" borderId="3" xfId="0" applyFont="1" applyFill="1" applyBorder="1" applyAlignment="1">
      <alignment vertical="center" wrapText="1"/>
    </xf>
    <xf numFmtId="0" fontId="17" fillId="0" borderId="5" xfId="0" applyFont="1" applyFill="1" applyBorder="1" applyAlignment="1">
      <alignment horizontal="center" vertical="center" wrapText="1"/>
    </xf>
    <xf numFmtId="0" fontId="30" fillId="0" borderId="0" xfId="0" applyFont="1"/>
    <xf numFmtId="0" fontId="31" fillId="0" borderId="0" xfId="0" applyFont="1"/>
    <xf numFmtId="0" fontId="32" fillId="0" borderId="0" xfId="0" applyFont="1" applyAlignment="1">
      <alignment wrapText="1"/>
    </xf>
    <xf numFmtId="0" fontId="33" fillId="0" borderId="0" xfId="0" applyFont="1" applyAlignment="1">
      <alignment vertical="center"/>
    </xf>
    <xf numFmtId="0" fontId="34" fillId="0" borderId="0" xfId="0" applyFont="1"/>
    <xf numFmtId="0" fontId="5" fillId="7" borderId="1" xfId="0" applyFont="1" applyFill="1" applyBorder="1" applyAlignment="1">
      <alignment horizontal="center" vertical="center" wrapText="1"/>
    </xf>
    <xf numFmtId="0" fontId="5" fillId="7" borderId="1" xfId="0" applyFont="1" applyFill="1" applyBorder="1" applyAlignment="1">
      <alignment horizontal="center" vertical="center"/>
    </xf>
    <xf numFmtId="0" fontId="36" fillId="0" borderId="0" xfId="0" applyFont="1"/>
    <xf numFmtId="6" fontId="7" fillId="0" borderId="1" xfId="0" applyNumberFormat="1" applyFont="1" applyFill="1" applyBorder="1" applyAlignment="1">
      <alignment horizontal="center" vertical="center" wrapText="1"/>
    </xf>
    <xf numFmtId="6" fontId="12" fillId="0" borderId="1" xfId="0" applyNumberFormat="1" applyFont="1" applyFill="1" applyBorder="1" applyAlignment="1">
      <alignment horizontal="center" vertical="center" wrapText="1"/>
    </xf>
    <xf numFmtId="6" fontId="18" fillId="0" borderId="1" xfId="0" applyNumberFormat="1" applyFont="1" applyFill="1" applyBorder="1" applyAlignment="1">
      <alignment horizontal="center" vertical="center" wrapText="1"/>
    </xf>
    <xf numFmtId="6" fontId="11" fillId="0" borderId="1" xfId="0" applyNumberFormat="1" applyFont="1" applyFill="1" applyBorder="1" applyAlignment="1">
      <alignment horizontal="center" vertical="center" wrapText="1"/>
    </xf>
    <xf numFmtId="6" fontId="17" fillId="0" borderId="1" xfId="0" applyNumberFormat="1" applyFont="1" applyFill="1" applyBorder="1" applyAlignment="1">
      <alignment horizontal="center" vertical="center" wrapText="1"/>
    </xf>
    <xf numFmtId="0" fontId="20" fillId="0" borderId="1" xfId="0" quotePrefix="1" applyFont="1" applyFill="1" applyBorder="1" applyAlignment="1">
      <alignment horizontal="center" vertical="center" wrapText="1"/>
    </xf>
    <xf numFmtId="0" fontId="37" fillId="0" borderId="0" xfId="0" applyFont="1" applyAlignment="1">
      <alignment wrapText="1"/>
    </xf>
    <xf numFmtId="0" fontId="0" fillId="8" borderId="0" xfId="0" applyFill="1" applyAlignment="1">
      <alignment horizontal="center"/>
    </xf>
    <xf numFmtId="0" fontId="5" fillId="8" borderId="1" xfId="0" applyFont="1" applyFill="1" applyBorder="1" applyAlignment="1">
      <alignment horizontal="center" vertical="center" wrapText="1"/>
    </xf>
    <xf numFmtId="0" fontId="5" fillId="8" borderId="1" xfId="0" applyFont="1" applyFill="1" applyBorder="1" applyAlignment="1">
      <alignment horizontal="center" vertical="center"/>
    </xf>
    <xf numFmtId="3" fontId="0" fillId="8" borderId="0" xfId="0" applyNumberFormat="1" applyFill="1"/>
    <xf numFmtId="0" fontId="0" fillId="8" borderId="0" xfId="0" applyFill="1"/>
    <xf numFmtId="0" fontId="40" fillId="0" borderId="0" xfId="0" applyFont="1" applyAlignment="1">
      <alignment horizontal="center" vertical="center"/>
    </xf>
    <xf numFmtId="3" fontId="0" fillId="0" borderId="0" xfId="0" applyNumberFormat="1" applyFill="1"/>
    <xf numFmtId="0" fontId="45" fillId="0" borderId="0" xfId="0" applyFont="1" applyAlignment="1">
      <alignment horizontal="left" vertical="center" wrapText="1"/>
    </xf>
    <xf numFmtId="0" fontId="5" fillId="10" borderId="1" xfId="0" applyFont="1" applyFill="1" applyBorder="1" applyAlignment="1">
      <alignment horizontal="center" vertical="center" wrapText="1"/>
    </xf>
    <xf numFmtId="0" fontId="5" fillId="10" borderId="1" xfId="0" applyFont="1" applyFill="1" applyBorder="1" applyAlignment="1">
      <alignment horizontal="center" vertical="center"/>
    </xf>
    <xf numFmtId="0" fontId="16" fillId="11" borderId="1" xfId="0" applyFont="1" applyFill="1" applyBorder="1" applyAlignment="1">
      <alignment horizontal="center" vertical="center" wrapText="1"/>
    </xf>
    <xf numFmtId="0" fontId="16" fillId="11" borderId="1" xfId="0" applyFont="1" applyFill="1" applyBorder="1" applyAlignment="1">
      <alignment horizontal="center" vertical="center"/>
    </xf>
    <xf numFmtId="3" fontId="16" fillId="11" borderId="1" xfId="0" applyNumberFormat="1" applyFont="1" applyFill="1" applyBorder="1" applyAlignment="1">
      <alignment horizontal="right" vertical="center" wrapText="1"/>
    </xf>
    <xf numFmtId="0" fontId="1" fillId="0" borderId="0" xfId="0" applyFont="1" applyAlignment="1">
      <alignment horizontal="center"/>
    </xf>
    <xf numFmtId="3" fontId="1" fillId="0" borderId="0" xfId="0" applyNumberFormat="1" applyFont="1"/>
    <xf numFmtId="0" fontId="1" fillId="0" borderId="0" xfId="0" applyFont="1"/>
    <xf numFmtId="0" fontId="46" fillId="0" borderId="0" xfId="0" applyFont="1" applyAlignment="1">
      <alignment vertical="center" wrapText="1"/>
    </xf>
    <xf numFmtId="0" fontId="10" fillId="0" borderId="0" xfId="0" applyFont="1" applyAlignment="1">
      <alignment vertical="center" wrapText="1"/>
    </xf>
    <xf numFmtId="0" fontId="0" fillId="0" borderId="0" xfId="0" applyAlignment="1">
      <alignment vertical="center" wrapText="1"/>
    </xf>
    <xf numFmtId="0" fontId="16" fillId="12" borderId="1" xfId="0" applyFont="1" applyFill="1" applyBorder="1" applyAlignment="1">
      <alignment horizontal="center" vertical="center" wrapText="1"/>
    </xf>
    <xf numFmtId="0" fontId="16" fillId="12" borderId="1" xfId="0" applyFont="1" applyFill="1" applyBorder="1" applyAlignment="1">
      <alignment vertical="center" wrapText="1"/>
    </xf>
    <xf numFmtId="0" fontId="6" fillId="12" borderId="1" xfId="0" applyFont="1" applyFill="1" applyBorder="1" applyAlignment="1">
      <alignment horizontal="center" vertical="center" wrapText="1"/>
    </xf>
    <xf numFmtId="0" fontId="6" fillId="12" borderId="1" xfId="0" applyFont="1" applyFill="1" applyBorder="1" applyAlignment="1">
      <alignment vertical="center" wrapText="1"/>
    </xf>
    <xf numFmtId="0" fontId="16" fillId="12" borderId="1" xfId="1" applyFont="1" applyFill="1" applyBorder="1" applyAlignment="1">
      <alignment vertical="center" wrapText="1"/>
    </xf>
    <xf numFmtId="0" fontId="3" fillId="0" borderId="0" xfId="0" applyFont="1" applyFill="1" applyAlignment="1">
      <alignment horizontal="center" vertical="center"/>
    </xf>
    <xf numFmtId="0" fontId="0" fillId="0" borderId="0" xfId="0" applyFill="1" applyAlignment="1">
      <alignment vertical="center" wrapText="1"/>
    </xf>
    <xf numFmtId="0" fontId="2" fillId="0" borderId="0" xfId="0" applyFont="1" applyFill="1" applyAlignment="1">
      <alignment vertical="center" wrapText="1"/>
    </xf>
    <xf numFmtId="0" fontId="0" fillId="0" borderId="0" xfId="0" applyFill="1"/>
    <xf numFmtId="0" fontId="2" fillId="0" borderId="0" xfId="0" applyFont="1" applyFill="1"/>
    <xf numFmtId="3" fontId="2" fillId="0" borderId="0" xfId="0" applyNumberFormat="1" applyFont="1" applyFill="1"/>
    <xf numFmtId="3" fontId="48" fillId="0" borderId="0" xfId="0" applyNumberFormat="1" applyFont="1"/>
    <xf numFmtId="3" fontId="18" fillId="0" borderId="9" xfId="0" applyNumberFormat="1" applyFont="1" applyFill="1" applyBorder="1" applyAlignment="1">
      <alignment horizontal="right" vertical="center" wrapText="1"/>
    </xf>
    <xf numFmtId="0" fontId="9" fillId="0" borderId="1" xfId="0" applyFont="1" applyBorder="1" applyAlignment="1">
      <alignment horizontal="center" wrapText="1"/>
    </xf>
    <xf numFmtId="3" fontId="17" fillId="0" borderId="1" xfId="0" applyNumberFormat="1" applyFont="1" applyFill="1" applyBorder="1" applyAlignment="1">
      <alignment horizontal="center" vertical="center" wrapText="1"/>
    </xf>
    <xf numFmtId="3" fontId="49"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3" fontId="16" fillId="13" borderId="1" xfId="0" applyNumberFormat="1" applyFont="1" applyFill="1" applyBorder="1" applyAlignment="1">
      <alignment horizontal="right" vertical="center" wrapText="1"/>
    </xf>
    <xf numFmtId="3" fontId="16" fillId="13" borderId="1" xfId="0" applyNumberFormat="1" applyFont="1" applyFill="1" applyBorder="1" applyAlignment="1">
      <alignment horizontal="right" vertical="center"/>
    </xf>
    <xf numFmtId="0" fontId="17" fillId="0" borderId="1" xfId="0" quotePrefix="1" applyFont="1" applyFill="1" applyBorder="1" applyAlignment="1">
      <alignment horizontal="center" vertical="center" wrapText="1"/>
    </xf>
    <xf numFmtId="0" fontId="0" fillId="0" borderId="0" xfId="0" applyAlignment="1">
      <alignment vertical="center" wrapText="1"/>
    </xf>
    <xf numFmtId="3" fontId="16" fillId="0" borderId="1" xfId="0" applyNumberFormat="1" applyFont="1" applyFill="1" applyBorder="1" applyAlignment="1">
      <alignment horizontal="right" vertical="center" wrapText="1"/>
    </xf>
    <xf numFmtId="0" fontId="0" fillId="0" borderId="0" xfId="0" applyAlignment="1">
      <alignment vertical="center" wrapText="1"/>
    </xf>
    <xf numFmtId="0" fontId="0" fillId="0" borderId="0" xfId="0" applyFill="1" applyAlignment="1">
      <alignment vertical="center" wrapText="1"/>
    </xf>
    <xf numFmtId="9" fontId="1" fillId="0" borderId="0" xfId="0" applyNumberFormat="1" applyFont="1"/>
    <xf numFmtId="3" fontId="50" fillId="0" borderId="0" xfId="0" applyNumberFormat="1" applyFont="1"/>
    <xf numFmtId="3" fontId="0" fillId="0" borderId="0" xfId="0" applyNumberFormat="1" applyFont="1"/>
    <xf numFmtId="3" fontId="17" fillId="13" borderId="1" xfId="0" applyNumberFormat="1" applyFont="1" applyFill="1" applyBorder="1" applyAlignment="1">
      <alignment horizontal="right" vertical="center" wrapText="1"/>
    </xf>
    <xf numFmtId="0" fontId="16" fillId="9" borderId="1" xfId="0" applyFont="1" applyFill="1" applyBorder="1" applyAlignment="1">
      <alignment horizontal="center" vertical="center" wrapText="1"/>
    </xf>
    <xf numFmtId="0" fontId="16" fillId="9" borderId="1" xfId="0" applyFont="1" applyFill="1" applyBorder="1" applyAlignment="1">
      <alignment horizontal="center" vertical="center"/>
    </xf>
    <xf numFmtId="0" fontId="0" fillId="14" borderId="0" xfId="0" applyFill="1"/>
    <xf numFmtId="0" fontId="2" fillId="14" borderId="0" xfId="0" applyFont="1" applyFill="1"/>
    <xf numFmtId="0" fontId="1" fillId="0" borderId="0" xfId="0" applyFont="1" applyAlignment="1">
      <alignment wrapText="1"/>
    </xf>
    <xf numFmtId="0" fontId="0" fillId="0" borderId="0" xfId="0" applyAlignment="1">
      <alignment vertical="center" wrapText="1"/>
    </xf>
    <xf numFmtId="0" fontId="16" fillId="15" borderId="1" xfId="0" applyFont="1" applyFill="1" applyBorder="1" applyAlignment="1">
      <alignment horizontal="center" vertical="center" wrapText="1"/>
    </xf>
    <xf numFmtId="3" fontId="7" fillId="0" borderId="1" xfId="0" applyNumberFormat="1" applyFont="1" applyFill="1" applyBorder="1" applyAlignment="1">
      <alignment horizontal="left" vertical="center" wrapText="1"/>
    </xf>
    <xf numFmtId="3" fontId="17" fillId="0" borderId="1" xfId="0" applyNumberFormat="1" applyFont="1" applyFill="1" applyBorder="1" applyAlignment="1">
      <alignment horizontal="left" vertical="center" wrapText="1"/>
    </xf>
    <xf numFmtId="3" fontId="10" fillId="0" borderId="1" xfId="0" applyNumberFormat="1" applyFont="1" applyFill="1" applyBorder="1" applyAlignment="1">
      <alignment horizontal="left" vertical="center" wrapText="1"/>
    </xf>
    <xf numFmtId="3" fontId="0" fillId="0" borderId="2" xfId="0" applyNumberFormat="1" applyBorder="1" applyAlignment="1">
      <alignment horizontal="center" vertical="center" wrapText="1"/>
    </xf>
    <xf numFmtId="3" fontId="17" fillId="13" borderId="1" xfId="0" applyNumberFormat="1" applyFont="1" applyFill="1" applyBorder="1" applyAlignment="1">
      <alignment horizontal="center" vertical="center" wrapText="1"/>
    </xf>
    <xf numFmtId="3" fontId="16" fillId="11" borderId="1" xfId="0" applyNumberFormat="1" applyFont="1" applyFill="1" applyBorder="1" applyAlignment="1">
      <alignment horizontal="center" vertical="center" wrapText="1"/>
    </xf>
    <xf numFmtId="0" fontId="0" fillId="13" borderId="1" xfId="0" applyFill="1" applyBorder="1" applyAlignment="1">
      <alignment horizontal="center" vertical="center"/>
    </xf>
    <xf numFmtId="0" fontId="50" fillId="0" borderId="0" xfId="0" applyFont="1" applyAlignment="1">
      <alignment horizontal="center"/>
    </xf>
    <xf numFmtId="0" fontId="50" fillId="0" borderId="0" xfId="0" applyFont="1"/>
    <xf numFmtId="9" fontId="48" fillId="0" borderId="0" xfId="0" applyNumberFormat="1" applyFont="1"/>
    <xf numFmtId="3"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xf>
    <xf numFmtId="0" fontId="1" fillId="0" borderId="0" xfId="0" applyFont="1" applyAlignment="1">
      <alignment vertical="center" wrapText="1"/>
    </xf>
    <xf numFmtId="0" fontId="54" fillId="0" borderId="0" xfId="0" applyFont="1" applyAlignment="1">
      <alignment horizontal="center" vertical="center" wrapText="1"/>
    </xf>
    <xf numFmtId="0" fontId="50" fillId="11" borderId="1" xfId="0" applyFont="1" applyFill="1" applyBorder="1"/>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vertical="center" wrapText="1"/>
    </xf>
    <xf numFmtId="0" fontId="48" fillId="11" borderId="1" xfId="0" applyFont="1" applyFill="1" applyBorder="1" applyAlignment="1"/>
    <xf numFmtId="3" fontId="48" fillId="11" borderId="1" xfId="0" applyNumberFormat="1" applyFont="1" applyFill="1" applyBorder="1" applyAlignment="1">
      <alignment horizontal="right"/>
    </xf>
    <xf numFmtId="0" fontId="48" fillId="11" borderId="1" xfId="0" applyFont="1" applyFill="1" applyBorder="1" applyAlignment="1">
      <alignment horizontal="right"/>
    </xf>
    <xf numFmtId="0" fontId="24" fillId="11" borderId="3" xfId="0" applyFont="1" applyFill="1" applyBorder="1" applyAlignment="1">
      <alignment horizontal="center" vertical="center" wrapText="1"/>
    </xf>
    <xf numFmtId="0" fontId="24" fillId="11" borderId="4" xfId="0" applyFont="1" applyFill="1" applyBorder="1" applyAlignment="1">
      <alignment horizontal="center" vertical="center" wrapText="1"/>
    </xf>
    <xf numFmtId="0" fontId="24" fillId="11" borderId="5" xfId="0" applyFont="1" applyFill="1" applyBorder="1" applyAlignment="1">
      <alignment horizontal="center" vertical="center" wrapText="1"/>
    </xf>
    <xf numFmtId="0" fontId="0" fillId="13" borderId="3" xfId="0" applyFill="1" applyBorder="1" applyAlignment="1">
      <alignment wrapText="1"/>
    </xf>
    <xf numFmtId="0" fontId="0" fillId="13" borderId="4" xfId="0" applyFill="1" applyBorder="1" applyAlignment="1">
      <alignment wrapText="1"/>
    </xf>
    <xf numFmtId="0" fontId="0" fillId="13" borderId="5" xfId="0" applyFill="1" applyBorder="1" applyAlignment="1">
      <alignment wrapText="1"/>
    </xf>
    <xf numFmtId="0" fontId="3" fillId="2" borderId="3" xfId="0" applyFont="1" applyFill="1" applyBorder="1" applyAlignment="1">
      <alignment horizontal="center" vertical="center" wrapText="1"/>
    </xf>
    <xf numFmtId="0" fontId="0" fillId="0" borderId="4" xfId="0" applyBorder="1" applyAlignment="1">
      <alignment horizontal="center" vertical="center" wrapText="1"/>
    </xf>
    <xf numFmtId="0" fontId="21" fillId="2" borderId="3" xfId="0" applyFont="1" applyFill="1" applyBorder="1" applyAlignment="1">
      <alignment horizontal="center" vertical="center" wrapText="1"/>
    </xf>
    <xf numFmtId="0" fontId="22" fillId="0" borderId="4" xfId="0" applyFont="1" applyBorder="1" applyAlignment="1">
      <alignment horizontal="center" vertical="center" wrapText="1"/>
    </xf>
    <xf numFmtId="0" fontId="25" fillId="2" borderId="3" xfId="0" applyFont="1" applyFill="1" applyBorder="1" applyAlignment="1">
      <alignment horizontal="center" vertical="center" wrapText="1"/>
    </xf>
    <xf numFmtId="0" fontId="23" fillId="0" borderId="4" xfId="0" applyFont="1" applyBorder="1" applyAlignment="1">
      <alignment horizontal="center" vertical="center" wrapText="1"/>
    </xf>
    <xf numFmtId="0" fontId="26" fillId="2" borderId="3" xfId="0" applyFont="1" applyFill="1" applyBorder="1" applyAlignment="1">
      <alignment horizontal="center" vertical="center" wrapText="1"/>
    </xf>
    <xf numFmtId="0" fontId="27" fillId="0" borderId="4" xfId="0" applyFont="1" applyBorder="1" applyAlignment="1">
      <alignment horizontal="center" vertical="center" wrapText="1"/>
    </xf>
    <xf numFmtId="0" fontId="28" fillId="2" borderId="3" xfId="0" applyFont="1" applyFill="1" applyBorder="1" applyAlignment="1">
      <alignment horizontal="center" vertical="center" wrapText="1"/>
    </xf>
    <xf numFmtId="0" fontId="29" fillId="0" borderId="4" xfId="0" applyFont="1" applyBorder="1" applyAlignment="1">
      <alignment horizontal="center" vertical="center" wrapText="1"/>
    </xf>
    <xf numFmtId="0" fontId="4" fillId="2" borderId="3" xfId="0" applyFont="1" applyFill="1" applyBorder="1" applyAlignment="1">
      <alignment horizontal="center" vertical="center" wrapText="1"/>
    </xf>
    <xf numFmtId="0" fontId="35" fillId="0" borderId="4" xfId="0" applyFont="1" applyBorder="1" applyAlignment="1">
      <alignment horizontal="center" vertical="center" wrapText="1"/>
    </xf>
    <xf numFmtId="0" fontId="38" fillId="2" borderId="3" xfId="0" applyFont="1" applyFill="1" applyBorder="1" applyAlignment="1">
      <alignment horizontal="center" vertical="center" wrapText="1"/>
    </xf>
    <xf numFmtId="0" fontId="39" fillId="0" borderId="4" xfId="0" applyFont="1" applyBorder="1" applyAlignment="1">
      <alignment horizontal="center" vertical="center" wrapText="1"/>
    </xf>
    <xf numFmtId="0" fontId="0" fillId="0" borderId="0" xfId="0" applyFill="1" applyAlignment="1">
      <alignment vertical="center" wrapText="1"/>
    </xf>
    <xf numFmtId="0" fontId="41" fillId="2" borderId="3" xfId="0" applyFont="1" applyFill="1" applyBorder="1" applyAlignment="1">
      <alignment horizontal="center" vertical="center" wrapText="1"/>
    </xf>
    <xf numFmtId="0" fontId="42" fillId="0" borderId="4" xfId="0" applyFont="1" applyBorder="1" applyAlignment="1">
      <alignment horizontal="center" vertical="center" wrapText="1"/>
    </xf>
    <xf numFmtId="0" fontId="43" fillId="2" borderId="3" xfId="0" applyFont="1" applyFill="1" applyBorder="1" applyAlignment="1">
      <alignment horizontal="center" vertical="center" wrapText="1"/>
    </xf>
    <xf numFmtId="0" fontId="44" fillId="0" borderId="4" xfId="0" applyFont="1" applyBorder="1" applyAlignment="1">
      <alignment horizontal="center" vertical="center" wrapText="1"/>
    </xf>
  </cellXfs>
  <cellStyles count="2">
    <cellStyle name="Hiperpovezava" xfId="1" builtinId="8"/>
    <cellStyle name="Navadno" xfId="0" builtinId="0"/>
  </cellStyles>
  <dxfs count="0"/>
  <tableStyles count="0" defaultTableStyle="TableStyleMedium2" defaultPivotStyle="PivotStyleLight16"/>
  <colors>
    <mruColors>
      <color rgb="FFFFCCCC"/>
      <color rgb="FFFFCCFF"/>
      <color rgb="FF3B3838"/>
      <color rgb="FFC89800"/>
      <color rgb="FF3A6462"/>
      <color rgb="FF2F75B5"/>
      <color rgb="FF006600"/>
      <color rgb="FF663300"/>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H18"/>
  <sheetViews>
    <sheetView tabSelected="1" zoomScale="80" zoomScaleNormal="80" zoomScaleSheetLayoutView="80" workbookViewId="0">
      <pane xSplit="13" ySplit="3" topLeftCell="N4" activePane="bottomRight" state="frozen"/>
      <selection pane="topRight" activeCell="L1" sqref="L1"/>
      <selection pane="bottomLeft" activeCell="A4" sqref="A4"/>
      <selection pane="bottomRight" activeCell="O4" sqref="O4"/>
    </sheetView>
  </sheetViews>
  <sheetFormatPr defaultRowHeight="15" x14ac:dyDescent="0.25"/>
  <cols>
    <col min="1" max="1" width="2.140625" customWidth="1"/>
    <col min="2" max="2" width="7.85546875" style="1" bestFit="1" customWidth="1"/>
    <col min="3" max="3" width="1.85546875" style="2" customWidth="1"/>
    <col min="4" max="4" width="4.28515625" customWidth="1"/>
    <col min="5" max="5" width="11.42578125" style="134" customWidth="1"/>
    <col min="6" max="6" width="55.7109375" customWidth="1"/>
    <col min="7" max="7" width="9" style="1" customWidth="1"/>
    <col min="8" max="8" width="8.28515625" style="1" customWidth="1"/>
    <col min="9" max="9" width="1.42578125" style="1" customWidth="1"/>
    <col min="10" max="10" width="1.85546875" style="1" customWidth="1"/>
    <col min="11" max="11" width="19.140625" style="1" customWidth="1"/>
    <col min="12" max="13" width="18.28515625" style="1" customWidth="1"/>
    <col min="14" max="14" width="2" style="1" customWidth="1"/>
    <col min="15" max="17" width="19.140625" style="1" customWidth="1"/>
    <col min="18" max="18" width="2" style="1" customWidth="1"/>
    <col min="19" max="21" width="19.140625" style="1" customWidth="1"/>
    <col min="22" max="22" width="2" style="1" customWidth="1"/>
    <col min="23" max="25" width="19.140625" style="1" customWidth="1"/>
    <col min="26" max="26" width="2" style="1" customWidth="1"/>
    <col min="27" max="29" width="19.140625" style="1" customWidth="1"/>
    <col min="30" max="30" width="2" style="1" customWidth="1"/>
    <col min="31" max="33" width="19.140625" style="1" customWidth="1"/>
    <col min="34" max="34" width="2" style="1" customWidth="1"/>
  </cols>
  <sheetData>
    <row r="1" spans="2:34" s="149" customFormat="1" ht="36" customHeight="1" x14ac:dyDescent="0.25">
      <c r="B1" s="147"/>
      <c r="C1" s="148"/>
      <c r="D1" s="148"/>
      <c r="E1" s="154" t="s">
        <v>518</v>
      </c>
      <c r="F1" s="155"/>
      <c r="G1" s="155"/>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row>
    <row r="2" spans="2:34" s="149" customFormat="1" ht="41.25" customHeight="1" x14ac:dyDescent="0.25">
      <c r="B2" s="147"/>
      <c r="C2" s="148"/>
      <c r="E2" s="150"/>
      <c r="F2" s="151" t="s">
        <v>515</v>
      </c>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row>
    <row r="3" spans="2:34" ht="51.75" customHeight="1" x14ac:dyDescent="0.25">
      <c r="B3" s="92" t="s">
        <v>505</v>
      </c>
      <c r="D3" s="159" t="s">
        <v>428</v>
      </c>
      <c r="E3" s="160"/>
      <c r="F3" s="160"/>
      <c r="G3" s="160"/>
      <c r="H3" s="160"/>
      <c r="I3" s="161"/>
      <c r="K3" s="92" t="s">
        <v>466</v>
      </c>
      <c r="L3" s="93" t="s">
        <v>346</v>
      </c>
      <c r="M3" s="92" t="s">
        <v>347</v>
      </c>
      <c r="O3" s="92" t="s">
        <v>461</v>
      </c>
      <c r="P3" s="93" t="s">
        <v>346</v>
      </c>
      <c r="Q3" s="92" t="s">
        <v>347</v>
      </c>
      <c r="S3" s="92" t="s">
        <v>462</v>
      </c>
      <c r="T3" s="93" t="s">
        <v>346</v>
      </c>
      <c r="U3" s="92" t="s">
        <v>347</v>
      </c>
      <c r="W3" s="92" t="s">
        <v>463</v>
      </c>
      <c r="X3" s="93" t="s">
        <v>346</v>
      </c>
      <c r="Y3" s="92" t="s">
        <v>347</v>
      </c>
      <c r="AA3" s="92" t="s">
        <v>464</v>
      </c>
      <c r="AB3" s="93" t="s">
        <v>346</v>
      </c>
      <c r="AC3" s="92" t="s">
        <v>347</v>
      </c>
      <c r="AE3" s="92" t="s">
        <v>465</v>
      </c>
      <c r="AF3" s="93" t="s">
        <v>346</v>
      </c>
      <c r="AG3" s="92" t="s">
        <v>347</v>
      </c>
    </row>
    <row r="4" spans="2:34" ht="51" customHeight="1" x14ac:dyDescent="0.25">
      <c r="B4" s="141">
        <v>18</v>
      </c>
      <c r="D4" s="143">
        <v>1</v>
      </c>
      <c r="E4" s="162" t="s">
        <v>506</v>
      </c>
      <c r="F4" s="163"/>
      <c r="G4" s="163"/>
      <c r="H4" s="163"/>
      <c r="I4" s="164"/>
      <c r="K4" s="119">
        <f>SUM(L4:M4)</f>
        <v>1180000</v>
      </c>
      <c r="L4" s="120">
        <f>SUM(P4,T4,X4,AB4,AF4)</f>
        <v>814000</v>
      </c>
      <c r="M4" s="120">
        <f>SUM(Q4,U4,Y4,AC4,AG4)</f>
        <v>366000</v>
      </c>
      <c r="O4" s="119">
        <f t="shared" ref="O4:O12" si="0">SUM(P4:Q4)</f>
        <v>204000</v>
      </c>
      <c r="P4" s="129">
        <f>'1-Podnebne spremembe'!N2</f>
        <v>146000</v>
      </c>
      <c r="Q4" s="129">
        <f>'1-Podnebne spremembe'!O2</f>
        <v>58000</v>
      </c>
      <c r="S4" s="119">
        <f t="shared" ref="S4:S12" si="1">SUM(T4:U4)</f>
        <v>284000</v>
      </c>
      <c r="T4" s="129">
        <f>'1-Podnebne spremembe'!S2</f>
        <v>208500</v>
      </c>
      <c r="U4" s="129">
        <f>'1-Podnebne spremembe'!T2</f>
        <v>75500</v>
      </c>
      <c r="W4" s="119">
        <f t="shared" ref="W4:W12" si="2">SUM(X4:Y4)</f>
        <v>254000</v>
      </c>
      <c r="X4" s="129">
        <f>'1-Podnebne spremembe'!X2</f>
        <v>156500</v>
      </c>
      <c r="Y4" s="129">
        <f>'1-Podnebne spremembe'!Y2</f>
        <v>97500</v>
      </c>
      <c r="AA4" s="119">
        <f t="shared" ref="AA4:AA12" si="3">SUM(AB4:AC4)</f>
        <v>219000</v>
      </c>
      <c r="AB4" s="129">
        <f>'1-Podnebne spremembe'!AB2</f>
        <v>151500</v>
      </c>
      <c r="AC4" s="129">
        <f>'1-Podnebne spremembe'!AC2</f>
        <v>67500</v>
      </c>
      <c r="AE4" s="119">
        <f t="shared" ref="AE4:AE12" si="4">SUM(AF4:AG4)</f>
        <v>219000</v>
      </c>
      <c r="AF4" s="129">
        <f>'1-Podnebne spremembe'!AF2</f>
        <v>151500</v>
      </c>
      <c r="AG4" s="129">
        <f>'1-Podnebne spremembe'!AG2</f>
        <v>67500</v>
      </c>
    </row>
    <row r="5" spans="2:34" ht="81.75" customHeight="1" x14ac:dyDescent="0.25">
      <c r="B5" s="141">
        <v>37</v>
      </c>
      <c r="D5" s="143">
        <v>2</v>
      </c>
      <c r="E5" s="162" t="s">
        <v>507</v>
      </c>
      <c r="F5" s="163"/>
      <c r="G5" s="163"/>
      <c r="H5" s="163"/>
      <c r="I5" s="164"/>
      <c r="K5" s="119">
        <f t="shared" ref="K5:K12" si="5">SUM(L5:M5)</f>
        <v>1807500</v>
      </c>
      <c r="L5" s="120">
        <f t="shared" ref="L5:L12" si="6">SUM(P5,T5,X5,AB5,AF5)</f>
        <v>943500</v>
      </c>
      <c r="M5" s="120">
        <f t="shared" ref="M5:M12" si="7">SUM(Q5,U5,Y5,AC5,AG5)</f>
        <v>864000</v>
      </c>
      <c r="O5" s="119">
        <f t="shared" si="0"/>
        <v>374500</v>
      </c>
      <c r="P5" s="129">
        <f>'2-Narava'!N2</f>
        <v>187000</v>
      </c>
      <c r="Q5" s="129">
        <f>'2-Narava'!O2</f>
        <v>187500</v>
      </c>
      <c r="S5" s="119">
        <f t="shared" si="1"/>
        <v>359500</v>
      </c>
      <c r="T5" s="129">
        <f>'2-Narava'!S2</f>
        <v>184000</v>
      </c>
      <c r="U5" s="129">
        <f>'2-Narava'!T2</f>
        <v>175500</v>
      </c>
      <c r="W5" s="119">
        <f t="shared" si="2"/>
        <v>359500</v>
      </c>
      <c r="X5" s="129">
        <f>'2-Narava'!X2</f>
        <v>192500</v>
      </c>
      <c r="Y5" s="129">
        <f>'2-Narava'!Y2</f>
        <v>167000</v>
      </c>
      <c r="AA5" s="119">
        <f t="shared" si="3"/>
        <v>359500</v>
      </c>
      <c r="AB5" s="129">
        <f>'2-Narava'!AB2</f>
        <v>192500</v>
      </c>
      <c r="AC5" s="129">
        <f>'2-Narava'!AC2</f>
        <v>167000</v>
      </c>
      <c r="AE5" s="119">
        <f t="shared" si="4"/>
        <v>354500</v>
      </c>
      <c r="AF5" s="129">
        <f>'2-Narava'!AF2</f>
        <v>187500</v>
      </c>
      <c r="AG5" s="129">
        <f>'2-Narava'!AG2</f>
        <v>167000</v>
      </c>
    </row>
    <row r="6" spans="2:34" ht="69" customHeight="1" x14ac:dyDescent="0.25">
      <c r="B6" s="141">
        <v>13</v>
      </c>
      <c r="D6" s="143">
        <v>3</v>
      </c>
      <c r="E6" s="162" t="s">
        <v>508</v>
      </c>
      <c r="F6" s="163"/>
      <c r="G6" s="163"/>
      <c r="H6" s="163"/>
      <c r="I6" s="164"/>
      <c r="K6" s="119">
        <f t="shared" si="5"/>
        <v>1172500</v>
      </c>
      <c r="L6" s="120">
        <f t="shared" si="6"/>
        <v>619000</v>
      </c>
      <c r="M6" s="120">
        <f t="shared" si="7"/>
        <v>553500</v>
      </c>
      <c r="O6" s="119">
        <f t="shared" si="0"/>
        <v>1500</v>
      </c>
      <c r="P6" s="129">
        <f>SUM('3-Tla'!N2)</f>
        <v>400</v>
      </c>
      <c r="Q6" s="129">
        <f>'3-Tla'!O2</f>
        <v>1100</v>
      </c>
      <c r="S6" s="119">
        <f t="shared" si="1"/>
        <v>181500</v>
      </c>
      <c r="T6" s="129">
        <f>'3-Tla'!S2</f>
        <v>156400</v>
      </c>
      <c r="U6" s="129">
        <f>'3-Tla'!T2</f>
        <v>25100</v>
      </c>
      <c r="W6" s="119">
        <f t="shared" si="2"/>
        <v>101500</v>
      </c>
      <c r="X6" s="129">
        <f>'3-Tla'!X2</f>
        <v>100400</v>
      </c>
      <c r="Y6" s="129">
        <f>'3-Tla'!Y2</f>
        <v>1100</v>
      </c>
      <c r="AA6" s="119">
        <f t="shared" si="3"/>
        <v>886500</v>
      </c>
      <c r="AB6" s="129">
        <f>'3-Tla'!AB2</f>
        <v>361400</v>
      </c>
      <c r="AC6" s="129">
        <f>'3-Tla'!AC2</f>
        <v>525100</v>
      </c>
      <c r="AE6" s="119">
        <f t="shared" si="4"/>
        <v>1500</v>
      </c>
      <c r="AF6" s="129">
        <f>'3-Tla'!AF2</f>
        <v>400</v>
      </c>
      <c r="AG6" s="129">
        <f>'3-Tla'!AG2</f>
        <v>1100</v>
      </c>
    </row>
    <row r="7" spans="2:34" ht="66.75" customHeight="1" x14ac:dyDescent="0.25">
      <c r="B7" s="141">
        <v>23</v>
      </c>
      <c r="D7" s="143">
        <v>4</v>
      </c>
      <c r="E7" s="162" t="s">
        <v>509</v>
      </c>
      <c r="F7" s="163"/>
      <c r="G7" s="163"/>
      <c r="H7" s="163"/>
      <c r="I7" s="164"/>
      <c r="K7" s="119">
        <f t="shared" si="5"/>
        <v>25567500</v>
      </c>
      <c r="L7" s="120">
        <f t="shared" si="6"/>
        <v>19856500</v>
      </c>
      <c r="M7" s="120">
        <f t="shared" si="7"/>
        <v>5711000</v>
      </c>
      <c r="O7" s="119">
        <f t="shared" si="0"/>
        <v>2465000</v>
      </c>
      <c r="P7" s="129">
        <f>'4-Voda'!N2</f>
        <v>2375000</v>
      </c>
      <c r="Q7" s="129">
        <f>'4-Voda'!O2</f>
        <v>90000</v>
      </c>
      <c r="S7" s="119">
        <f t="shared" si="1"/>
        <v>13365000</v>
      </c>
      <c r="T7" s="129">
        <f>'4-Voda'!S2</f>
        <v>8975000</v>
      </c>
      <c r="U7" s="129">
        <f>'4-Voda'!T2</f>
        <v>4390000</v>
      </c>
      <c r="W7" s="119">
        <f t="shared" si="2"/>
        <v>2915250</v>
      </c>
      <c r="X7" s="129">
        <f>'4-Voda'!X2</f>
        <v>2664250</v>
      </c>
      <c r="Y7" s="129">
        <f>'4-Voda'!Y2</f>
        <v>251000</v>
      </c>
      <c r="AA7" s="119">
        <f t="shared" si="3"/>
        <v>3360000</v>
      </c>
      <c r="AB7" s="129">
        <f>'4-Voda'!AB2</f>
        <v>2870000</v>
      </c>
      <c r="AC7" s="129">
        <f>'4-Voda'!AC2</f>
        <v>490000</v>
      </c>
      <c r="AE7" s="119">
        <f t="shared" si="4"/>
        <v>3462250</v>
      </c>
      <c r="AF7" s="129">
        <f>'4-Voda'!AF2</f>
        <v>2972250</v>
      </c>
      <c r="AG7" s="129">
        <f>'4-Voda'!AG2</f>
        <v>490000</v>
      </c>
    </row>
    <row r="8" spans="2:34" ht="51" customHeight="1" x14ac:dyDescent="0.25">
      <c r="B8" s="141">
        <v>10</v>
      </c>
      <c r="D8" s="143">
        <v>5</v>
      </c>
      <c r="E8" s="162" t="s">
        <v>510</v>
      </c>
      <c r="F8" s="163"/>
      <c r="G8" s="163"/>
      <c r="H8" s="163"/>
      <c r="I8" s="164"/>
      <c r="K8" s="119">
        <f t="shared" si="5"/>
        <v>47590000</v>
      </c>
      <c r="L8" s="120">
        <f t="shared" si="6"/>
        <v>15874000</v>
      </c>
      <c r="M8" s="120">
        <f t="shared" si="7"/>
        <v>31716000</v>
      </c>
      <c r="O8" s="119">
        <f t="shared" si="0"/>
        <v>6654000</v>
      </c>
      <c r="P8" s="129">
        <f>'5-Zrak'!N2</f>
        <v>1854000</v>
      </c>
      <c r="Q8" s="129">
        <f>'5-Zrak'!O2</f>
        <v>4800000</v>
      </c>
      <c r="S8" s="119">
        <f t="shared" si="1"/>
        <v>12154000</v>
      </c>
      <c r="T8" s="129">
        <f>'5-Zrak'!S2</f>
        <v>5154000</v>
      </c>
      <c r="U8" s="129">
        <f>'5-Zrak'!T2</f>
        <v>7000000</v>
      </c>
      <c r="W8" s="119">
        <f t="shared" si="2"/>
        <v>9964000</v>
      </c>
      <c r="X8" s="129">
        <f>'5-Zrak'!X2</f>
        <v>1856000</v>
      </c>
      <c r="Y8" s="129">
        <f>'5-Zrak'!Y2</f>
        <v>8108000</v>
      </c>
      <c r="AA8" s="119">
        <f t="shared" si="3"/>
        <v>6664000</v>
      </c>
      <c r="AB8" s="129">
        <f>'5-Zrak'!AB2</f>
        <v>1856000</v>
      </c>
      <c r="AC8" s="129">
        <f>'5-Zrak'!AC2</f>
        <v>4808000</v>
      </c>
      <c r="AE8" s="119">
        <f t="shared" si="4"/>
        <v>12154000</v>
      </c>
      <c r="AF8" s="129">
        <f>'5-Zrak'!AF2</f>
        <v>5154000</v>
      </c>
      <c r="AG8" s="129">
        <f>'5-Zrak'!AG2</f>
        <v>7000000</v>
      </c>
    </row>
    <row r="9" spans="2:34" ht="66.75" customHeight="1" x14ac:dyDescent="0.25">
      <c r="B9" s="141">
        <v>15</v>
      </c>
      <c r="D9" s="143">
        <v>6</v>
      </c>
      <c r="E9" s="162" t="s">
        <v>511</v>
      </c>
      <c r="F9" s="163"/>
      <c r="G9" s="163"/>
      <c r="H9" s="163"/>
      <c r="I9" s="164"/>
      <c r="K9" s="119">
        <f t="shared" si="5"/>
        <v>180000</v>
      </c>
      <c r="L9" s="120">
        <f t="shared" si="6"/>
        <v>39000</v>
      </c>
      <c r="M9" s="120">
        <f t="shared" si="7"/>
        <v>141000</v>
      </c>
      <c r="O9" s="119">
        <f t="shared" si="0"/>
        <v>96000</v>
      </c>
      <c r="P9" s="129">
        <f>'6-Krožno gospodarjenje'!N2</f>
        <v>19200</v>
      </c>
      <c r="Q9" s="129">
        <f>'6-Krožno gospodarjenje'!O2</f>
        <v>76800</v>
      </c>
      <c r="S9" s="119">
        <f t="shared" si="1"/>
        <v>71000</v>
      </c>
      <c r="T9" s="129">
        <f>'6-Krožno gospodarjenje'!S2</f>
        <v>17200</v>
      </c>
      <c r="U9" s="129">
        <f>'6-Krožno gospodarjenje'!T2</f>
        <v>53800</v>
      </c>
      <c r="W9" s="119">
        <f t="shared" si="2"/>
        <v>11000</v>
      </c>
      <c r="X9" s="129">
        <f>'6-Krožno gospodarjenje'!X2</f>
        <v>2200</v>
      </c>
      <c r="Y9" s="129">
        <f>'6-Krožno gospodarjenje'!Y2</f>
        <v>8800</v>
      </c>
      <c r="AA9" s="119">
        <f t="shared" si="3"/>
        <v>1000</v>
      </c>
      <c r="AB9" s="129">
        <f>'6-Krožno gospodarjenje'!AB2</f>
        <v>200</v>
      </c>
      <c r="AC9" s="129">
        <f>'6-Krožno gospodarjenje'!AC2</f>
        <v>800</v>
      </c>
      <c r="AE9" s="119">
        <f t="shared" si="4"/>
        <v>1000</v>
      </c>
      <c r="AF9" s="129">
        <f>'6-Krožno gospodarjenje'!AF2</f>
        <v>200</v>
      </c>
      <c r="AG9" s="129">
        <f>'6-Krožno gospodarjenje'!AG2</f>
        <v>800</v>
      </c>
    </row>
    <row r="10" spans="2:34" ht="76.5" customHeight="1" x14ac:dyDescent="0.25">
      <c r="B10" s="141">
        <v>12</v>
      </c>
      <c r="D10" s="143">
        <v>7</v>
      </c>
      <c r="E10" s="162" t="s">
        <v>512</v>
      </c>
      <c r="F10" s="163"/>
      <c r="G10" s="163"/>
      <c r="H10" s="163"/>
      <c r="I10" s="164"/>
      <c r="K10" s="119">
        <f t="shared" si="5"/>
        <v>615000</v>
      </c>
      <c r="L10" s="120">
        <f t="shared" si="6"/>
        <v>615000</v>
      </c>
      <c r="M10" s="120">
        <f t="shared" si="7"/>
        <v>0</v>
      </c>
      <c r="O10" s="119">
        <f t="shared" si="0"/>
        <v>250000</v>
      </c>
      <c r="P10" s="129">
        <f>'7-Prostor'!N2</f>
        <v>250000</v>
      </c>
      <c r="Q10" s="129">
        <f>'7-Prostor'!O2</f>
        <v>0</v>
      </c>
      <c r="S10" s="119">
        <f t="shared" si="1"/>
        <v>100000</v>
      </c>
      <c r="T10" s="129">
        <f>'7-Prostor'!S2</f>
        <v>100000</v>
      </c>
      <c r="U10" s="129">
        <f>'7-Prostor'!T2</f>
        <v>0</v>
      </c>
      <c r="W10" s="119">
        <f t="shared" si="2"/>
        <v>137000</v>
      </c>
      <c r="X10" s="129">
        <f>'7-Prostor'!X2</f>
        <v>137000</v>
      </c>
      <c r="Y10" s="129">
        <f>'7-Prostor'!Y2</f>
        <v>0</v>
      </c>
      <c r="AA10" s="119">
        <f t="shared" si="3"/>
        <v>78000</v>
      </c>
      <c r="AB10" s="129">
        <f>'7-Prostor'!AB2</f>
        <v>78000</v>
      </c>
      <c r="AC10" s="129">
        <f>'7-Prostor'!AC2</f>
        <v>0</v>
      </c>
      <c r="AE10" s="119">
        <f t="shared" si="4"/>
        <v>50000</v>
      </c>
      <c r="AF10" s="129">
        <f>'7-Prostor'!AF2</f>
        <v>50000</v>
      </c>
      <c r="AG10" s="129">
        <f>'7-Prostor'!AG2</f>
        <v>0</v>
      </c>
    </row>
    <row r="11" spans="2:34" ht="51" customHeight="1" x14ac:dyDescent="0.25">
      <c r="B11" s="141">
        <v>8</v>
      </c>
      <c r="D11" s="143">
        <v>8</v>
      </c>
      <c r="E11" s="162" t="s">
        <v>513</v>
      </c>
      <c r="F11" s="163"/>
      <c r="G11" s="163"/>
      <c r="H11" s="163"/>
      <c r="I11" s="164"/>
      <c r="K11" s="119">
        <f t="shared" si="5"/>
        <v>5560000</v>
      </c>
      <c r="L11" s="120">
        <f t="shared" si="6"/>
        <v>157000</v>
      </c>
      <c r="M11" s="120">
        <f t="shared" si="7"/>
        <v>5403000</v>
      </c>
      <c r="O11" s="119">
        <f t="shared" si="0"/>
        <v>0</v>
      </c>
      <c r="P11" s="129">
        <f>'8-Varovanje pred drugimi'!N2</f>
        <v>0</v>
      </c>
      <c r="Q11" s="129">
        <f>'8-Varovanje pred drugimi'!O2</f>
        <v>0</v>
      </c>
      <c r="S11" s="119">
        <f t="shared" si="1"/>
        <v>5500000</v>
      </c>
      <c r="T11" s="129">
        <f>'8-Varovanje pred drugimi'!S2</f>
        <v>97000</v>
      </c>
      <c r="U11" s="129">
        <f>'8-Varovanje pred drugimi'!T2</f>
        <v>5403000</v>
      </c>
      <c r="W11" s="119">
        <f t="shared" si="2"/>
        <v>45000</v>
      </c>
      <c r="X11" s="129">
        <f>'8-Varovanje pred drugimi'!X2</f>
        <v>45000</v>
      </c>
      <c r="Y11" s="129">
        <f>'8-Varovanje pred drugimi'!Y2</f>
        <v>0</v>
      </c>
      <c r="AA11" s="119">
        <f t="shared" si="3"/>
        <v>15000</v>
      </c>
      <c r="AB11" s="129">
        <f>'8-Varovanje pred drugimi'!AB2</f>
        <v>15000</v>
      </c>
      <c r="AC11" s="129">
        <f>'8-Varovanje pred drugimi'!AC2</f>
        <v>0</v>
      </c>
      <c r="AE11" s="119">
        <f t="shared" si="4"/>
        <v>0</v>
      </c>
      <c r="AF11" s="129">
        <f>'8-Varovanje pred drugimi'!AF2</f>
        <v>0</v>
      </c>
      <c r="AG11" s="129">
        <f>'8-Varovanje pred drugimi'!AG2</f>
        <v>0</v>
      </c>
    </row>
    <row r="12" spans="2:34" ht="51" customHeight="1" x14ac:dyDescent="0.25">
      <c r="B12" s="141">
        <v>5</v>
      </c>
      <c r="D12" s="143">
        <v>9</v>
      </c>
      <c r="E12" s="162" t="s">
        <v>514</v>
      </c>
      <c r="F12" s="163"/>
      <c r="G12" s="163"/>
      <c r="H12" s="163"/>
      <c r="I12" s="164"/>
      <c r="K12" s="119">
        <f t="shared" si="5"/>
        <v>0</v>
      </c>
      <c r="L12" s="120">
        <f t="shared" si="6"/>
        <v>0</v>
      </c>
      <c r="M12" s="120">
        <f t="shared" si="7"/>
        <v>0</v>
      </c>
      <c r="O12" s="119">
        <f t="shared" si="0"/>
        <v>0</v>
      </c>
      <c r="P12" s="129">
        <v>0</v>
      </c>
      <c r="Q12" s="129">
        <v>0</v>
      </c>
      <c r="S12" s="119">
        <f t="shared" si="1"/>
        <v>0</v>
      </c>
      <c r="T12" s="129">
        <v>0</v>
      </c>
      <c r="U12" s="129">
        <v>0</v>
      </c>
      <c r="W12" s="119">
        <f t="shared" si="2"/>
        <v>0</v>
      </c>
      <c r="X12" s="129">
        <v>0</v>
      </c>
      <c r="Y12" s="129">
        <v>0</v>
      </c>
      <c r="AA12" s="119">
        <f t="shared" si="3"/>
        <v>0</v>
      </c>
      <c r="AB12" s="129">
        <v>0</v>
      </c>
      <c r="AC12" s="129">
        <v>0</v>
      </c>
      <c r="AE12" s="119">
        <f t="shared" si="4"/>
        <v>0</v>
      </c>
      <c r="AF12" s="129">
        <v>0</v>
      </c>
      <c r="AG12" s="129">
        <v>0</v>
      </c>
    </row>
    <row r="13" spans="2:34" s="97" customFormat="1" ht="51.75" customHeight="1" x14ac:dyDescent="0.25">
      <c r="B13" s="142">
        <f>SUM(B12,B11,B10,B9,B8,B7,B6,B5,B4)</f>
        <v>141</v>
      </c>
      <c r="C13" s="95"/>
      <c r="D13" s="159" t="s">
        <v>348</v>
      </c>
      <c r="E13" s="160"/>
      <c r="F13" s="160"/>
      <c r="G13" s="160"/>
      <c r="H13" s="160"/>
      <c r="I13" s="161"/>
      <c r="J13" s="96"/>
      <c r="K13" s="94">
        <f>SUM(K12,K11,K10,K9,K8,K7,K6,K5,K4)</f>
        <v>83672500</v>
      </c>
      <c r="L13" s="94">
        <f>SUM(L12,L11,L10,L9,L8,L7,L6,L5,L4)</f>
        <v>38918000</v>
      </c>
      <c r="M13" s="94">
        <f>SUM(M12,M11,M10,M9,M8,M7,M6,M5,M4)</f>
        <v>44754500</v>
      </c>
      <c r="N13" s="96"/>
      <c r="O13" s="94">
        <f>SUM(O12,O11,O10,O9,O8,O7,O6,O5,O4)</f>
        <v>10045000</v>
      </c>
      <c r="P13" s="94">
        <f>SUM(P12,P11,P10,P9,P8,P7,P6,P5,P4)</f>
        <v>4831600</v>
      </c>
      <c r="Q13" s="94">
        <f>SUM(Q12,Q11,Q10,Q9,Q8,Q7,Q6,Q5,Q4)</f>
        <v>5213400</v>
      </c>
      <c r="R13" s="96"/>
      <c r="S13" s="94">
        <f>SUM(S12,S11,S10,S9,S8,S7,S6,S5,S4)</f>
        <v>32015000</v>
      </c>
      <c r="T13" s="94">
        <f>SUM(T12,T11,T10,T9,T8,T7,T6,T5,T4)</f>
        <v>14892100</v>
      </c>
      <c r="U13" s="94">
        <f>SUM(U12,U11,U10,U9,U8,U7,U6,U5,U4)</f>
        <v>17122900</v>
      </c>
      <c r="V13" s="96"/>
      <c r="W13" s="94">
        <f>SUM(W12,W11,W10,W9,W8,W7,W6,W5,W4)</f>
        <v>13787250</v>
      </c>
      <c r="X13" s="94">
        <f>SUM(X12,X11,X10,X9,X8,X7,X6,X5,X4)</f>
        <v>5153850</v>
      </c>
      <c r="Y13" s="94">
        <f>SUM(Y12,Y11,Y10,Y9,Y8,Y7,Y6,Y5,Y4)</f>
        <v>8633400</v>
      </c>
      <c r="Z13" s="96"/>
      <c r="AA13" s="94">
        <f>SUM(AA12,AA11,AA10,AA9,AA8,AA7,AA6,AA5,AA4)</f>
        <v>11583000</v>
      </c>
      <c r="AB13" s="94">
        <f>SUM(AB12,AB11,AB10,AB9,AB8,AB7,AB6,AB5,AB4)</f>
        <v>5524600</v>
      </c>
      <c r="AC13" s="94">
        <f>SUM(AC12,AC11,AC10,AC9,AC8,AC7,AC6,AC5,AC4)</f>
        <v>6058400</v>
      </c>
      <c r="AD13" s="96"/>
      <c r="AE13" s="94">
        <f>SUM(AE12,AE11,AE10,AE9,AE8,AE7,AE6,AE5,AE4)</f>
        <v>16242250</v>
      </c>
      <c r="AF13" s="94">
        <f>SUM(AF12,AF11,AF10,AF9,AF8,AF7,AF6,AF5,AF4)</f>
        <v>8515850</v>
      </c>
      <c r="AG13" s="94">
        <f>SUM(AG12,AG11,AG10,AG9,AG8,AG7,AG6,AG5,AG4)</f>
        <v>7726400</v>
      </c>
      <c r="AH13" s="96"/>
    </row>
    <row r="14" spans="2:34" x14ac:dyDescent="0.25">
      <c r="E14"/>
      <c r="K14" s="126">
        <f>SUM(L14:M14)</f>
        <v>1</v>
      </c>
      <c r="L14" s="126">
        <f>L13/K13</f>
        <v>0.46512294959514777</v>
      </c>
      <c r="M14" s="126">
        <f>M13/K13</f>
        <v>0.53487705040485223</v>
      </c>
    </row>
    <row r="15" spans="2:34" s="145" customFormat="1" ht="30.75" customHeight="1" x14ac:dyDescent="0.25">
      <c r="B15" s="127"/>
      <c r="C15" s="144"/>
      <c r="D15" s="152"/>
      <c r="E15" s="156" t="s">
        <v>516</v>
      </c>
      <c r="F15" s="156"/>
      <c r="G15" s="157">
        <v>19723700</v>
      </c>
      <c r="H15" s="158"/>
      <c r="I15" s="127"/>
      <c r="J15" s="127"/>
      <c r="K15" s="146"/>
      <c r="L15" s="146"/>
      <c r="M15" s="146"/>
      <c r="N15" s="127"/>
      <c r="O15" s="127"/>
      <c r="P15" s="127"/>
      <c r="Q15" s="127"/>
      <c r="R15" s="127"/>
      <c r="S15" s="127"/>
      <c r="T15" s="127"/>
      <c r="U15" s="127"/>
      <c r="V15" s="127"/>
      <c r="W15" s="127"/>
      <c r="X15" s="127"/>
      <c r="Y15" s="127"/>
      <c r="Z15" s="127"/>
      <c r="AA15" s="127"/>
      <c r="AB15" s="127"/>
      <c r="AC15" s="127"/>
      <c r="AD15" s="127"/>
      <c r="AE15" s="127"/>
      <c r="AF15" s="127"/>
      <c r="AG15" s="127"/>
      <c r="AH15" s="127"/>
    </row>
    <row r="16" spans="2:34" s="145" customFormat="1" ht="33" customHeight="1" x14ac:dyDescent="0.25">
      <c r="B16" s="127"/>
      <c r="C16" s="144"/>
      <c r="D16" s="152"/>
      <c r="E16" s="156" t="s">
        <v>517</v>
      </c>
      <c r="F16" s="156"/>
      <c r="G16" s="157">
        <v>22672200</v>
      </c>
      <c r="H16" s="158"/>
      <c r="I16" s="127"/>
      <c r="J16" s="127"/>
      <c r="K16" s="146"/>
      <c r="L16" s="146"/>
      <c r="M16" s="146"/>
      <c r="N16" s="127"/>
      <c r="O16" s="127"/>
      <c r="P16" s="127"/>
      <c r="Q16" s="127"/>
      <c r="R16" s="127"/>
      <c r="S16" s="127"/>
      <c r="T16" s="127"/>
      <c r="U16" s="127"/>
      <c r="V16" s="127"/>
      <c r="W16" s="127"/>
      <c r="X16" s="127"/>
      <c r="Y16" s="127"/>
      <c r="Z16" s="127"/>
      <c r="AA16" s="127"/>
      <c r="AB16" s="127"/>
      <c r="AC16" s="127"/>
      <c r="AD16" s="127"/>
      <c r="AE16" s="127"/>
      <c r="AF16" s="127"/>
      <c r="AG16" s="127"/>
      <c r="AH16" s="127"/>
    </row>
    <row r="17" spans="5:13" x14ac:dyDescent="0.25">
      <c r="E17"/>
      <c r="K17" s="126"/>
      <c r="L17" s="126"/>
      <c r="M17" s="126"/>
    </row>
    <row r="18" spans="5:13" x14ac:dyDescent="0.25">
      <c r="E18"/>
      <c r="L18" s="96"/>
      <c r="M18" s="96"/>
    </row>
  </sheetData>
  <mergeCells count="16">
    <mergeCell ref="E1:G1"/>
    <mergeCell ref="E15:F15"/>
    <mergeCell ref="E16:F16"/>
    <mergeCell ref="G15:H15"/>
    <mergeCell ref="G16:H16"/>
    <mergeCell ref="D3:I3"/>
    <mergeCell ref="E4:I4"/>
    <mergeCell ref="E5:I5"/>
    <mergeCell ref="E6:I6"/>
    <mergeCell ref="D13:I13"/>
    <mergeCell ref="E11:I11"/>
    <mergeCell ref="E12:I12"/>
    <mergeCell ref="E7:I7"/>
    <mergeCell ref="E9:I9"/>
    <mergeCell ref="E10:I10"/>
    <mergeCell ref="E8:I8"/>
  </mergeCells>
  <pageMargins left="0.31496062992125984" right="0.31496062992125984" top="0.35433070866141736" bottom="0.35433070866141736" header="0.31496062992125984" footer="0.31496062992125984"/>
  <pageSetup paperSize="9" scale="52" orientation="landscape" r:id="rId1"/>
  <colBreaks count="1" manualBreakCount="1">
    <brk id="21" max="17"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1"/>
  <sheetViews>
    <sheetView zoomScale="80" zoomScaleNormal="80" workbookViewId="0">
      <pane xSplit="1" ySplit="4" topLeftCell="B5" activePane="bottomRight" state="frozen"/>
      <selection pane="topRight" activeCell="B1" sqref="B1"/>
      <selection pane="bottomLeft" activeCell="A5" sqref="A5"/>
      <selection pane="bottomRight" activeCell="C2" sqref="C2"/>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4.7109375" style="1" customWidth="1"/>
    <col min="9" max="9" width="19.140625" style="1" customWidth="1"/>
    <col min="10" max="11" width="18.28515625" style="1" customWidth="1"/>
    <col min="12" max="12" width="11.42578125" style="1" customWidth="1"/>
    <col min="13" max="13" width="1.7109375" customWidth="1"/>
    <col min="14" max="17" width="8.7109375" style="1" customWidth="1"/>
    <col min="18" max="18" width="1.42578125" customWidth="1"/>
    <col min="19" max="20" width="8.7109375" style="1" customWidth="1"/>
  </cols>
  <sheetData>
    <row r="2" spans="1:20" ht="45" customHeight="1" x14ac:dyDescent="0.25">
      <c r="C2" s="89" t="s">
        <v>437</v>
      </c>
      <c r="G2" s="116"/>
      <c r="I2" s="112">
        <f>I10</f>
        <v>0</v>
      </c>
      <c r="J2" s="112">
        <f>J10</f>
        <v>0</v>
      </c>
      <c r="K2" s="112">
        <f>K10</f>
        <v>0</v>
      </c>
    </row>
    <row r="3" spans="1:20" ht="21.75" customHeight="1" x14ac:dyDescent="0.25">
      <c r="B3" s="182" t="s">
        <v>335</v>
      </c>
      <c r="C3" s="183"/>
      <c r="D3" s="183"/>
      <c r="E3" s="183"/>
      <c r="F3" s="183"/>
      <c r="G3" s="183"/>
      <c r="H3" s="35"/>
      <c r="I3" s="34"/>
      <c r="J3" s="34"/>
      <c r="K3" s="34"/>
      <c r="L3" s="5"/>
    </row>
    <row r="4" spans="1:20" ht="36" customHeight="1" x14ac:dyDescent="0.25">
      <c r="B4" s="90" t="s">
        <v>1</v>
      </c>
      <c r="C4" s="90" t="s">
        <v>2</v>
      </c>
      <c r="D4" s="90" t="s">
        <v>3</v>
      </c>
      <c r="E4" s="90" t="s">
        <v>4</v>
      </c>
      <c r="F4" s="91" t="s">
        <v>5</v>
      </c>
      <c r="G4" s="90" t="s">
        <v>6</v>
      </c>
      <c r="I4" s="90" t="s">
        <v>44</v>
      </c>
      <c r="J4" s="91" t="s">
        <v>42</v>
      </c>
      <c r="K4" s="90" t="s">
        <v>43</v>
      </c>
      <c r="L4" s="3"/>
    </row>
    <row r="5" spans="1:20" s="13" customFormat="1" ht="60" customHeight="1" x14ac:dyDescent="0.25">
      <c r="A5" s="11"/>
      <c r="B5" s="17" t="s">
        <v>336</v>
      </c>
      <c r="C5" s="18" t="s">
        <v>344</v>
      </c>
      <c r="D5" s="19" t="s">
        <v>196</v>
      </c>
      <c r="E5" s="20" t="s">
        <v>343</v>
      </c>
      <c r="F5" s="19" t="s">
        <v>18</v>
      </c>
      <c r="G5" s="19" t="s">
        <v>18</v>
      </c>
      <c r="H5" s="14"/>
      <c r="I5" s="36">
        <v>0</v>
      </c>
      <c r="J5" s="36">
        <v>0</v>
      </c>
      <c r="K5" s="36">
        <v>0</v>
      </c>
      <c r="L5" s="12"/>
      <c r="N5" s="14"/>
      <c r="O5" s="14"/>
      <c r="P5" s="14"/>
      <c r="Q5" s="14"/>
      <c r="S5" s="14"/>
      <c r="T5" s="14"/>
    </row>
    <row r="6" spans="1:20" ht="60" customHeight="1" x14ac:dyDescent="0.25">
      <c r="B6" s="21" t="s">
        <v>337</v>
      </c>
      <c r="C6" s="22" t="s">
        <v>345</v>
      </c>
      <c r="D6" s="23" t="s">
        <v>9</v>
      </c>
      <c r="E6" s="24" t="s">
        <v>343</v>
      </c>
      <c r="F6" s="19" t="s">
        <v>18</v>
      </c>
      <c r="G6" s="19" t="s">
        <v>18</v>
      </c>
      <c r="I6" s="37">
        <v>0</v>
      </c>
      <c r="J6" s="37">
        <v>0</v>
      </c>
      <c r="K6" s="37">
        <v>0</v>
      </c>
      <c r="L6" s="3"/>
    </row>
    <row r="7" spans="1:20" s="13" customFormat="1" ht="76.5" customHeight="1" x14ac:dyDescent="0.25">
      <c r="A7" s="11"/>
      <c r="B7" s="17" t="s">
        <v>338</v>
      </c>
      <c r="C7" s="18" t="s">
        <v>524</v>
      </c>
      <c r="D7" s="19" t="s">
        <v>415</v>
      </c>
      <c r="E7" s="20" t="s">
        <v>125</v>
      </c>
      <c r="F7" s="19" t="s">
        <v>18</v>
      </c>
      <c r="G7" s="19" t="s">
        <v>18</v>
      </c>
      <c r="H7" s="14"/>
      <c r="I7" s="36"/>
      <c r="J7" s="36"/>
      <c r="K7" s="36"/>
      <c r="L7" s="12"/>
      <c r="N7" s="14"/>
      <c r="O7" s="14"/>
      <c r="P7" s="14"/>
      <c r="Q7" s="14"/>
      <c r="S7" s="14"/>
      <c r="T7" s="14"/>
    </row>
    <row r="8" spans="1:20" s="13" customFormat="1" ht="60" customHeight="1" x14ac:dyDescent="0.25">
      <c r="A8" s="11"/>
      <c r="B8" s="21" t="s">
        <v>339</v>
      </c>
      <c r="C8" s="18" t="s">
        <v>341</v>
      </c>
      <c r="D8" s="19" t="s">
        <v>196</v>
      </c>
      <c r="E8" s="20">
        <v>2022</v>
      </c>
      <c r="F8" s="19" t="s">
        <v>14</v>
      </c>
      <c r="G8" s="19" t="s">
        <v>15</v>
      </c>
      <c r="H8" s="14"/>
      <c r="I8" s="36">
        <v>0</v>
      </c>
      <c r="J8" s="36">
        <v>0</v>
      </c>
      <c r="K8" s="36">
        <v>0</v>
      </c>
      <c r="L8" s="12"/>
      <c r="N8" s="14"/>
      <c r="O8" s="14"/>
      <c r="P8" s="14"/>
      <c r="Q8" s="14"/>
      <c r="S8" s="14"/>
      <c r="T8" s="14"/>
    </row>
    <row r="9" spans="1:20" ht="87" customHeight="1" thickBot="1" x14ac:dyDescent="0.3">
      <c r="B9" s="21" t="s">
        <v>340</v>
      </c>
      <c r="C9" s="22" t="s">
        <v>342</v>
      </c>
      <c r="D9" s="23" t="s">
        <v>54</v>
      </c>
      <c r="E9" s="24">
        <v>2021</v>
      </c>
      <c r="F9" s="23" t="s">
        <v>14</v>
      </c>
      <c r="G9" s="23" t="s">
        <v>15</v>
      </c>
      <c r="I9" s="37">
        <v>0</v>
      </c>
      <c r="J9" s="37">
        <v>0</v>
      </c>
      <c r="K9" s="37">
        <v>0</v>
      </c>
      <c r="L9" s="3"/>
    </row>
    <row r="10" spans="1:20" s="13" customFormat="1" ht="60" customHeight="1" thickTop="1" thickBot="1" x14ac:dyDescent="0.3">
      <c r="A10" s="11"/>
      <c r="B10" s="17"/>
      <c r="C10" s="33"/>
      <c r="D10" s="19"/>
      <c r="E10" s="30"/>
      <c r="F10" s="31"/>
      <c r="G10" s="31"/>
      <c r="H10" s="14"/>
      <c r="I10" s="40">
        <f>SUM(I5:I9)</f>
        <v>0</v>
      </c>
      <c r="J10" s="40">
        <f>SUM(J5:J9)</f>
        <v>0</v>
      </c>
      <c r="K10" s="40">
        <f>SUM(K5:K9)</f>
        <v>0</v>
      </c>
      <c r="L10" s="155"/>
      <c r="N10" s="14"/>
      <c r="O10" s="14"/>
      <c r="P10" s="14"/>
      <c r="Q10" s="14"/>
      <c r="S10" s="14"/>
      <c r="T10" s="14"/>
    </row>
    <row r="11" spans="1:20" ht="15.75" thickTop="1" x14ac:dyDescent="0.25">
      <c r="B11" s="4"/>
      <c r="E11"/>
      <c r="F11"/>
      <c r="G11"/>
      <c r="I11"/>
      <c r="J11"/>
      <c r="K11" s="1">
        <f>SUM(J10:K10)</f>
        <v>0</v>
      </c>
      <c r="L11" s="155"/>
    </row>
  </sheetData>
  <mergeCells count="2">
    <mergeCell ref="B3:G3"/>
    <mergeCell ref="L10:L11"/>
  </mergeCells>
  <phoneticPr fontId="47" type="noConversion"/>
  <pageMargins left="0.31496062992125984" right="0.31496062992125984" top="0.35433070866141736" bottom="0.35433070866141736" header="0.31496062992125984" footer="0.31496062992125984"/>
  <pageSetup paperSize="9" scale="48" orientation="landscape" horizontalDpi="4294967293" verticalDpi="4294967293" r:id="rId1"/>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XFD19"/>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H34"/>
  <sheetViews>
    <sheetView zoomScale="80" zoomScaleNormal="80" workbookViewId="0">
      <pane xSplit="8" ySplit="4" topLeftCell="I5" activePane="bottomRight" state="frozen"/>
      <selection pane="topRight" activeCell="I1" sqref="I1"/>
      <selection pane="bottomLeft" activeCell="A5" sqref="A5"/>
      <selection pane="bottomRight" activeCell="C2" sqref="C2"/>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3.28515625" style="1" customWidth="1"/>
    <col min="9" max="9" width="19.140625" style="1" customWidth="1"/>
    <col min="10" max="11" width="18.28515625" style="1" customWidth="1"/>
    <col min="12" max="12" width="3.42578125" style="1" customWidth="1"/>
    <col min="13" max="16" width="19.140625" style="1" customWidth="1"/>
    <col min="17" max="17" width="3.42578125" style="1" customWidth="1"/>
    <col min="18" max="21" width="19.140625" style="1" customWidth="1"/>
    <col min="22" max="22" width="3.42578125" style="1" customWidth="1"/>
    <col min="23" max="25" width="19.140625" style="1" customWidth="1"/>
    <col min="26" max="26" width="3.42578125" style="1" customWidth="1"/>
    <col min="27" max="29" width="19.140625" style="1" customWidth="1"/>
    <col min="30" max="30" width="3.42578125" style="1" customWidth="1"/>
    <col min="31" max="33" width="19.140625" style="1" customWidth="1"/>
    <col min="34" max="34" width="3.42578125" style="1" customWidth="1"/>
  </cols>
  <sheetData>
    <row r="2" spans="1:34" ht="43.5" customHeight="1" x14ac:dyDescent="0.3">
      <c r="C2" s="68" t="s">
        <v>429</v>
      </c>
      <c r="G2" s="116"/>
      <c r="I2" s="112">
        <f>SUM(I17,I28)</f>
        <v>1180000</v>
      </c>
      <c r="J2" s="112">
        <f t="shared" ref="J2:K2" si="0">SUM(J17,J28)</f>
        <v>814000</v>
      </c>
      <c r="K2" s="112">
        <f t="shared" si="0"/>
        <v>366000</v>
      </c>
      <c r="M2" s="112">
        <f>SUM(N2:O2)</f>
        <v>204000</v>
      </c>
      <c r="N2" s="127">
        <f>SUM(N17,N28)</f>
        <v>146000</v>
      </c>
      <c r="O2" s="127">
        <f>SUM(O17,O28)</f>
        <v>58000</v>
      </c>
      <c r="P2" s="127"/>
      <c r="R2" s="112">
        <f>SUM(S2:T2)</f>
        <v>284000</v>
      </c>
      <c r="S2" s="127">
        <v>208500</v>
      </c>
      <c r="T2" s="127">
        <v>75500</v>
      </c>
      <c r="U2" s="127"/>
      <c r="W2" s="112">
        <f>SUM(X2:Y2)</f>
        <v>254000</v>
      </c>
      <c r="X2" s="127">
        <v>156500</v>
      </c>
      <c r="Y2" s="127">
        <v>97500</v>
      </c>
      <c r="AA2" s="112">
        <f>SUM(AB2:AC2)</f>
        <v>219000</v>
      </c>
      <c r="AB2" s="127">
        <v>151500</v>
      </c>
      <c r="AC2" s="127">
        <v>67500</v>
      </c>
      <c r="AE2" s="112">
        <f>SUM(AF2:AG2)</f>
        <v>219000</v>
      </c>
      <c r="AF2" s="127">
        <v>151500</v>
      </c>
      <c r="AG2" s="127">
        <v>67500</v>
      </c>
    </row>
    <row r="3" spans="1:34" ht="21.75" customHeight="1" x14ac:dyDescent="0.25">
      <c r="B3" s="165" t="s">
        <v>0</v>
      </c>
      <c r="C3" s="166"/>
      <c r="D3" s="166"/>
      <c r="E3" s="166"/>
      <c r="F3" s="166"/>
      <c r="G3" s="166"/>
      <c r="H3" s="35"/>
      <c r="I3" s="34"/>
      <c r="J3" s="34"/>
      <c r="K3" s="34"/>
      <c r="L3" s="5"/>
      <c r="M3" s="34"/>
      <c r="N3" s="34"/>
      <c r="O3" s="34"/>
      <c r="P3" s="34"/>
      <c r="R3" s="34"/>
      <c r="S3" s="140"/>
      <c r="T3" s="34"/>
      <c r="U3" s="34"/>
      <c r="W3" s="34"/>
      <c r="X3" s="34"/>
      <c r="Y3" s="34"/>
      <c r="AA3" s="34"/>
      <c r="AB3" s="34"/>
      <c r="AC3" s="34"/>
      <c r="AE3" s="34"/>
      <c r="AF3" s="34"/>
      <c r="AG3" s="34"/>
    </row>
    <row r="4" spans="1:34" ht="36" customHeight="1" x14ac:dyDescent="0.25">
      <c r="B4" s="15" t="s">
        <v>1</v>
      </c>
      <c r="C4" s="15" t="s">
        <v>2</v>
      </c>
      <c r="D4" s="15" t="s">
        <v>3</v>
      </c>
      <c r="E4" s="15" t="s">
        <v>4</v>
      </c>
      <c r="F4" s="16" t="s">
        <v>5</v>
      </c>
      <c r="G4" s="15" t="s">
        <v>6</v>
      </c>
      <c r="I4" s="15" t="s">
        <v>44</v>
      </c>
      <c r="J4" s="16" t="s">
        <v>42</v>
      </c>
      <c r="K4" s="15" t="s">
        <v>43</v>
      </c>
      <c r="L4" s="153"/>
      <c r="M4" s="15" t="s">
        <v>443</v>
      </c>
      <c r="N4" s="16" t="s">
        <v>42</v>
      </c>
      <c r="O4" s="15" t="s">
        <v>43</v>
      </c>
      <c r="P4" s="136" t="s">
        <v>469</v>
      </c>
      <c r="R4" s="15" t="s">
        <v>444</v>
      </c>
      <c r="S4" s="16" t="s">
        <v>42</v>
      </c>
      <c r="T4" s="15" t="s">
        <v>43</v>
      </c>
      <c r="U4" s="136" t="s">
        <v>469</v>
      </c>
      <c r="W4" s="15" t="s">
        <v>445</v>
      </c>
      <c r="X4" s="16" t="s">
        <v>42</v>
      </c>
      <c r="Y4" s="15" t="s">
        <v>43</v>
      </c>
      <c r="AA4" s="15" t="s">
        <v>446</v>
      </c>
      <c r="AB4" s="16" t="s">
        <v>42</v>
      </c>
      <c r="AC4" s="15" t="s">
        <v>43</v>
      </c>
      <c r="AE4" s="15" t="s">
        <v>447</v>
      </c>
      <c r="AF4" s="16" t="s">
        <v>42</v>
      </c>
      <c r="AG4" s="15" t="s">
        <v>43</v>
      </c>
    </row>
    <row r="5" spans="1:34" s="57" customFormat="1" ht="60" customHeight="1" x14ac:dyDescent="0.2">
      <c r="A5" s="54"/>
      <c r="B5" s="21" t="s">
        <v>496</v>
      </c>
      <c r="C5" s="22" t="s">
        <v>498</v>
      </c>
      <c r="D5" s="23" t="s">
        <v>13</v>
      </c>
      <c r="E5" s="24">
        <v>2021</v>
      </c>
      <c r="F5" s="23" t="s">
        <v>14</v>
      </c>
      <c r="G5" s="23" t="s">
        <v>15</v>
      </c>
      <c r="H5" s="55"/>
      <c r="I5" s="37">
        <f t="shared" ref="I5:I16" si="1">SUM(J5:K5)</f>
        <v>0</v>
      </c>
      <c r="J5" s="37">
        <v>0</v>
      </c>
      <c r="K5" s="37">
        <v>0</v>
      </c>
      <c r="L5" s="56"/>
      <c r="M5" s="37">
        <f t="shared" ref="M5:M16" si="2">SUM(N5:O5)</f>
        <v>0</v>
      </c>
      <c r="N5" s="37"/>
      <c r="O5" s="37"/>
      <c r="P5" s="37"/>
      <c r="Q5" s="55"/>
      <c r="R5" s="37">
        <f t="shared" ref="R5:R16" si="3">SUM(S5:T5)</f>
        <v>0</v>
      </c>
      <c r="S5" s="37"/>
      <c r="T5" s="37"/>
      <c r="U5" s="37"/>
      <c r="V5" s="55"/>
      <c r="W5" s="37">
        <f t="shared" ref="W5:W16" si="4">SUM(X5:Y5)</f>
        <v>0</v>
      </c>
      <c r="X5" s="37"/>
      <c r="Y5" s="37"/>
      <c r="Z5" s="55"/>
      <c r="AA5" s="37">
        <f t="shared" ref="AA5:AA16" si="5">SUM(AB5:AC5)</f>
        <v>0</v>
      </c>
      <c r="AB5" s="37"/>
      <c r="AC5" s="37"/>
      <c r="AD5" s="55"/>
      <c r="AE5" s="37">
        <f t="shared" ref="AE5:AE16" si="6">SUM(AF5:AG5)</f>
        <v>0</v>
      </c>
      <c r="AF5" s="37"/>
      <c r="AG5" s="37"/>
      <c r="AH5" s="55"/>
    </row>
    <row r="6" spans="1:34" s="57" customFormat="1" ht="67.5" customHeight="1" x14ac:dyDescent="0.2">
      <c r="A6" s="54"/>
      <c r="B6" s="21" t="s">
        <v>8</v>
      </c>
      <c r="C6" s="22" t="s">
        <v>520</v>
      </c>
      <c r="D6" s="23" t="s">
        <v>13</v>
      </c>
      <c r="E6" s="24" t="s">
        <v>283</v>
      </c>
      <c r="F6" s="45" t="s">
        <v>18</v>
      </c>
      <c r="G6" s="24" t="s">
        <v>18</v>
      </c>
      <c r="H6" s="55"/>
      <c r="I6" s="37">
        <f t="shared" si="1"/>
        <v>0</v>
      </c>
      <c r="J6" s="46">
        <v>0</v>
      </c>
      <c r="K6" s="46">
        <v>0</v>
      </c>
      <c r="L6" s="56"/>
      <c r="M6" s="37">
        <f t="shared" si="2"/>
        <v>0</v>
      </c>
      <c r="N6" s="37"/>
      <c r="O6" s="37"/>
      <c r="P6" s="37"/>
      <c r="Q6" s="55"/>
      <c r="R6" s="37">
        <f t="shared" si="3"/>
        <v>0</v>
      </c>
      <c r="S6" s="37"/>
      <c r="T6" s="37"/>
      <c r="U6" s="37"/>
      <c r="V6" s="55"/>
      <c r="W6" s="37">
        <f t="shared" si="4"/>
        <v>0</v>
      </c>
      <c r="X6" s="37"/>
      <c r="Y6" s="37"/>
      <c r="Z6" s="55"/>
      <c r="AA6" s="37">
        <f t="shared" si="5"/>
        <v>0</v>
      </c>
      <c r="AB6" s="37"/>
      <c r="AC6" s="37"/>
      <c r="AD6" s="55"/>
      <c r="AE6" s="37">
        <f t="shared" si="6"/>
        <v>0</v>
      </c>
      <c r="AF6" s="37"/>
      <c r="AG6" s="37"/>
      <c r="AH6" s="55"/>
    </row>
    <row r="7" spans="1:34" s="53" customFormat="1" ht="60" customHeight="1" x14ac:dyDescent="0.2">
      <c r="A7" s="50"/>
      <c r="B7" s="21" t="s">
        <v>12</v>
      </c>
      <c r="C7" s="18" t="s">
        <v>40</v>
      </c>
      <c r="D7" s="19" t="s">
        <v>7</v>
      </c>
      <c r="E7" s="20">
        <v>2023</v>
      </c>
      <c r="F7" s="79">
        <v>30000</v>
      </c>
      <c r="G7" s="19" t="s">
        <v>7</v>
      </c>
      <c r="H7" s="51"/>
      <c r="I7" s="37">
        <f t="shared" si="1"/>
        <v>30000</v>
      </c>
      <c r="J7" s="36">
        <v>0</v>
      </c>
      <c r="K7" s="36">
        <v>30000</v>
      </c>
      <c r="L7" s="99"/>
      <c r="M7" s="37">
        <f t="shared" si="2"/>
        <v>0</v>
      </c>
      <c r="N7" s="37"/>
      <c r="O7" s="37"/>
      <c r="P7" s="37"/>
      <c r="Q7" s="51"/>
      <c r="R7" s="37">
        <f t="shared" si="3"/>
        <v>0</v>
      </c>
      <c r="S7" s="37"/>
      <c r="T7" s="37"/>
      <c r="U7" s="37"/>
      <c r="V7" s="51"/>
      <c r="W7" s="37">
        <f t="shared" si="4"/>
        <v>30000</v>
      </c>
      <c r="X7" s="37">
        <v>0</v>
      </c>
      <c r="Y7" s="37">
        <v>30000</v>
      </c>
      <c r="Z7" s="51"/>
      <c r="AA7" s="37">
        <f t="shared" si="5"/>
        <v>0</v>
      </c>
      <c r="AB7" s="37"/>
      <c r="AC7" s="37"/>
      <c r="AD7" s="51"/>
      <c r="AE7" s="37">
        <f t="shared" si="6"/>
        <v>0</v>
      </c>
      <c r="AF7" s="37"/>
      <c r="AG7" s="37"/>
      <c r="AH7" s="51"/>
    </row>
    <row r="8" spans="1:34" s="53" customFormat="1" ht="60" customHeight="1" x14ac:dyDescent="0.2">
      <c r="A8" s="50"/>
      <c r="B8" s="21" t="s">
        <v>16</v>
      </c>
      <c r="C8" s="18" t="s">
        <v>424</v>
      </c>
      <c r="D8" s="19" t="s">
        <v>20</v>
      </c>
      <c r="E8" s="20" t="s">
        <v>76</v>
      </c>
      <c r="F8" s="79">
        <v>20000</v>
      </c>
      <c r="G8" s="19" t="s">
        <v>11</v>
      </c>
      <c r="H8" s="51"/>
      <c r="I8" s="36">
        <f t="shared" si="1"/>
        <v>20000</v>
      </c>
      <c r="J8" s="36">
        <v>4000</v>
      </c>
      <c r="K8" s="36">
        <v>16000</v>
      </c>
      <c r="L8" s="52"/>
      <c r="M8" s="37">
        <f t="shared" si="2"/>
        <v>10000</v>
      </c>
      <c r="N8" s="36">
        <v>2000</v>
      </c>
      <c r="O8" s="36">
        <v>8000</v>
      </c>
      <c r="P8" s="138" t="s">
        <v>467</v>
      </c>
      <c r="Q8" s="51"/>
      <c r="R8" s="37">
        <f t="shared" si="3"/>
        <v>10000</v>
      </c>
      <c r="S8" s="36">
        <v>2000</v>
      </c>
      <c r="T8" s="36">
        <v>8000</v>
      </c>
      <c r="U8" s="138" t="s">
        <v>467</v>
      </c>
      <c r="V8" s="51"/>
      <c r="W8" s="37">
        <f t="shared" si="4"/>
        <v>0</v>
      </c>
      <c r="X8" s="36"/>
      <c r="Y8" s="36"/>
      <c r="Z8" s="51"/>
      <c r="AA8" s="37">
        <f t="shared" si="5"/>
        <v>0</v>
      </c>
      <c r="AB8" s="36"/>
      <c r="AC8" s="36"/>
      <c r="AD8" s="51"/>
      <c r="AE8" s="37">
        <f t="shared" si="6"/>
        <v>0</v>
      </c>
      <c r="AF8" s="36"/>
      <c r="AG8" s="36"/>
      <c r="AH8" s="51"/>
    </row>
    <row r="9" spans="1:34" s="57" customFormat="1" ht="87" customHeight="1" x14ac:dyDescent="0.2">
      <c r="A9" s="54"/>
      <c r="B9" s="21" t="s">
        <v>19</v>
      </c>
      <c r="C9" s="22" t="s">
        <v>497</v>
      </c>
      <c r="D9" s="23" t="s">
        <v>20</v>
      </c>
      <c r="E9" s="24" t="s">
        <v>411</v>
      </c>
      <c r="F9" s="23" t="s">
        <v>23</v>
      </c>
      <c r="G9" s="23" t="s">
        <v>23</v>
      </c>
      <c r="H9" s="55"/>
      <c r="I9" s="37">
        <f t="shared" si="1"/>
        <v>0</v>
      </c>
      <c r="J9" s="37">
        <v>0</v>
      </c>
      <c r="K9" s="37">
        <v>0</v>
      </c>
      <c r="L9" s="56"/>
      <c r="M9" s="37">
        <f t="shared" si="2"/>
        <v>0</v>
      </c>
      <c r="N9" s="37"/>
      <c r="O9" s="37"/>
      <c r="P9" s="37"/>
      <c r="Q9" s="55"/>
      <c r="R9" s="37">
        <f t="shared" si="3"/>
        <v>0</v>
      </c>
      <c r="S9" s="37"/>
      <c r="T9" s="37"/>
      <c r="U9" s="37"/>
      <c r="V9" s="55"/>
      <c r="W9" s="37">
        <f t="shared" si="4"/>
        <v>0</v>
      </c>
      <c r="X9" s="37"/>
      <c r="Y9" s="37"/>
      <c r="Z9" s="55"/>
      <c r="AA9" s="37">
        <f t="shared" si="5"/>
        <v>0</v>
      </c>
      <c r="AB9" s="37"/>
      <c r="AC9" s="37"/>
      <c r="AD9" s="55"/>
      <c r="AE9" s="37">
        <f t="shared" si="6"/>
        <v>0</v>
      </c>
      <c r="AF9" s="37"/>
      <c r="AG9" s="37"/>
      <c r="AH9" s="55"/>
    </row>
    <row r="10" spans="1:34" s="53" customFormat="1" ht="60" customHeight="1" x14ac:dyDescent="0.2">
      <c r="A10" s="50"/>
      <c r="B10" s="21" t="s">
        <v>21</v>
      </c>
      <c r="C10" s="18" t="s">
        <v>38</v>
      </c>
      <c r="D10" s="19" t="s">
        <v>11</v>
      </c>
      <c r="E10" s="20" t="s">
        <v>25</v>
      </c>
      <c r="F10" s="19" t="s">
        <v>14</v>
      </c>
      <c r="G10" s="29" t="s">
        <v>15</v>
      </c>
      <c r="H10" s="51"/>
      <c r="I10" s="37">
        <f t="shared" si="1"/>
        <v>0</v>
      </c>
      <c r="J10" s="36">
        <v>0</v>
      </c>
      <c r="K10" s="36">
        <v>0</v>
      </c>
      <c r="L10" s="52"/>
      <c r="M10" s="37">
        <f t="shared" si="2"/>
        <v>0</v>
      </c>
      <c r="N10" s="37"/>
      <c r="O10" s="37"/>
      <c r="P10" s="37"/>
      <c r="Q10" s="51"/>
      <c r="R10" s="37">
        <f t="shared" si="3"/>
        <v>0</v>
      </c>
      <c r="S10" s="37"/>
      <c r="T10" s="37"/>
      <c r="U10" s="37"/>
      <c r="V10" s="51"/>
      <c r="W10" s="37">
        <f t="shared" si="4"/>
        <v>0</v>
      </c>
      <c r="X10" s="37"/>
      <c r="Y10" s="37"/>
      <c r="Z10" s="51"/>
      <c r="AA10" s="37">
        <f t="shared" si="5"/>
        <v>0</v>
      </c>
      <c r="AB10" s="37"/>
      <c r="AC10" s="37"/>
      <c r="AD10" s="51"/>
      <c r="AE10" s="37">
        <f t="shared" si="6"/>
        <v>0</v>
      </c>
      <c r="AF10" s="37"/>
      <c r="AG10" s="37"/>
      <c r="AH10" s="51"/>
    </row>
    <row r="11" spans="1:34" s="53" customFormat="1" ht="60" customHeight="1" x14ac:dyDescent="0.2">
      <c r="A11" s="50"/>
      <c r="B11" s="21" t="s">
        <v>24</v>
      </c>
      <c r="C11" s="18" t="s">
        <v>39</v>
      </c>
      <c r="D11" s="19" t="s">
        <v>11</v>
      </c>
      <c r="E11" s="20" t="s">
        <v>25</v>
      </c>
      <c r="F11" s="19" t="s">
        <v>14</v>
      </c>
      <c r="G11" s="19" t="s">
        <v>15</v>
      </c>
      <c r="H11" s="51"/>
      <c r="I11" s="37">
        <f t="shared" si="1"/>
        <v>0</v>
      </c>
      <c r="J11" s="36">
        <v>0</v>
      </c>
      <c r="K11" s="36">
        <v>0</v>
      </c>
      <c r="L11" s="52"/>
      <c r="M11" s="37">
        <f t="shared" si="2"/>
        <v>0</v>
      </c>
      <c r="N11" s="37"/>
      <c r="O11" s="37"/>
      <c r="P11" s="37"/>
      <c r="Q11" s="51"/>
      <c r="R11" s="37">
        <f t="shared" si="3"/>
        <v>0</v>
      </c>
      <c r="S11" s="37"/>
      <c r="T11" s="37"/>
      <c r="U11" s="37"/>
      <c r="V11" s="51"/>
      <c r="W11" s="37">
        <f t="shared" si="4"/>
        <v>0</v>
      </c>
      <c r="X11" s="37"/>
      <c r="Y11" s="37"/>
      <c r="Z11" s="51"/>
      <c r="AA11" s="37">
        <f t="shared" si="5"/>
        <v>0</v>
      </c>
      <c r="AB11" s="37"/>
      <c r="AC11" s="37"/>
      <c r="AD11" s="51"/>
      <c r="AE11" s="37">
        <f t="shared" si="6"/>
        <v>0</v>
      </c>
      <c r="AF11" s="37"/>
      <c r="AG11" s="37"/>
      <c r="AH11" s="51"/>
    </row>
    <row r="12" spans="1:34" s="57" customFormat="1" ht="67.5" customHeight="1" x14ac:dyDescent="0.2">
      <c r="A12" s="54"/>
      <c r="B12" s="21" t="s">
        <v>26</v>
      </c>
      <c r="C12" s="22" t="s">
        <v>28</v>
      </c>
      <c r="D12" s="23" t="s">
        <v>11</v>
      </c>
      <c r="E12" s="24" t="s">
        <v>25</v>
      </c>
      <c r="F12" s="23" t="s">
        <v>14</v>
      </c>
      <c r="G12" s="23" t="s">
        <v>15</v>
      </c>
      <c r="H12" s="55"/>
      <c r="I12" s="37">
        <f t="shared" si="1"/>
        <v>0</v>
      </c>
      <c r="J12" s="37">
        <v>0</v>
      </c>
      <c r="K12" s="37">
        <v>0</v>
      </c>
      <c r="L12" s="56"/>
      <c r="M12" s="37">
        <f t="shared" si="2"/>
        <v>0</v>
      </c>
      <c r="N12" s="37"/>
      <c r="O12" s="37"/>
      <c r="P12" s="37"/>
      <c r="Q12" s="55"/>
      <c r="R12" s="37">
        <f t="shared" si="3"/>
        <v>0</v>
      </c>
      <c r="S12" s="37"/>
      <c r="T12" s="37"/>
      <c r="U12" s="37"/>
      <c r="V12" s="55"/>
      <c r="W12" s="37">
        <f t="shared" si="4"/>
        <v>0</v>
      </c>
      <c r="X12" s="37"/>
      <c r="Y12" s="37"/>
      <c r="Z12" s="55"/>
      <c r="AA12" s="37">
        <f t="shared" si="5"/>
        <v>0</v>
      </c>
      <c r="AB12" s="37"/>
      <c r="AC12" s="37"/>
      <c r="AD12" s="55"/>
      <c r="AE12" s="37">
        <f t="shared" si="6"/>
        <v>0</v>
      </c>
      <c r="AF12" s="37"/>
      <c r="AG12" s="37"/>
      <c r="AH12" s="55"/>
    </row>
    <row r="13" spans="1:34" s="53" customFormat="1" ht="60" customHeight="1" x14ac:dyDescent="0.2">
      <c r="A13" s="50"/>
      <c r="B13" s="21" t="s">
        <v>27</v>
      </c>
      <c r="C13" s="58" t="s">
        <v>418</v>
      </c>
      <c r="D13" s="19" t="s">
        <v>419</v>
      </c>
      <c r="E13" s="20" t="s">
        <v>22</v>
      </c>
      <c r="F13" s="19" t="s">
        <v>420</v>
      </c>
      <c r="G13" s="19" t="s">
        <v>15</v>
      </c>
      <c r="H13" s="51"/>
      <c r="I13" s="36">
        <f t="shared" si="1"/>
        <v>0</v>
      </c>
      <c r="J13" s="36">
        <v>0</v>
      </c>
      <c r="K13" s="36">
        <v>0</v>
      </c>
      <c r="L13" s="52"/>
      <c r="M13" s="37">
        <f t="shared" si="2"/>
        <v>0</v>
      </c>
      <c r="N13" s="36"/>
      <c r="O13" s="36"/>
      <c r="P13" s="36"/>
      <c r="Q13" s="51"/>
      <c r="R13" s="37">
        <f t="shared" si="3"/>
        <v>0</v>
      </c>
      <c r="S13" s="36"/>
      <c r="T13" s="36"/>
      <c r="U13" s="36"/>
      <c r="V13" s="51"/>
      <c r="W13" s="37">
        <f t="shared" si="4"/>
        <v>0</v>
      </c>
      <c r="X13" s="36"/>
      <c r="Y13" s="36"/>
      <c r="Z13" s="51"/>
      <c r="AA13" s="37">
        <f t="shared" si="5"/>
        <v>0</v>
      </c>
      <c r="AB13" s="36"/>
      <c r="AC13" s="36"/>
      <c r="AD13" s="51"/>
      <c r="AE13" s="37">
        <f t="shared" si="6"/>
        <v>0</v>
      </c>
      <c r="AF13" s="36"/>
      <c r="AG13" s="36"/>
      <c r="AH13" s="51"/>
    </row>
    <row r="14" spans="1:34" s="57" customFormat="1" ht="61.5" customHeight="1" x14ac:dyDescent="0.2">
      <c r="A14" s="54"/>
      <c r="B14" s="21" t="s">
        <v>421</v>
      </c>
      <c r="C14" s="22" t="s">
        <v>454</v>
      </c>
      <c r="D14" s="23" t="s">
        <v>31</v>
      </c>
      <c r="E14" s="24" t="s">
        <v>32</v>
      </c>
      <c r="F14" s="75">
        <v>250000</v>
      </c>
      <c r="G14" s="23" t="s">
        <v>33</v>
      </c>
      <c r="H14" s="55"/>
      <c r="I14" s="37">
        <f t="shared" si="1"/>
        <v>250000</v>
      </c>
      <c r="J14" s="37">
        <v>0</v>
      </c>
      <c r="K14" s="37">
        <v>250000</v>
      </c>
      <c r="L14" s="56"/>
      <c r="M14" s="37">
        <f t="shared" si="2"/>
        <v>50000</v>
      </c>
      <c r="N14" s="37">
        <v>0</v>
      </c>
      <c r="O14" s="37">
        <v>50000</v>
      </c>
      <c r="P14" s="37"/>
      <c r="Q14" s="55"/>
      <c r="R14" s="37">
        <f t="shared" si="3"/>
        <v>50000</v>
      </c>
      <c r="S14" s="37">
        <v>0</v>
      </c>
      <c r="T14" s="37">
        <v>50000</v>
      </c>
      <c r="U14" s="37"/>
      <c r="V14" s="55"/>
      <c r="W14" s="37">
        <f t="shared" si="4"/>
        <v>50000</v>
      </c>
      <c r="X14" s="37">
        <v>0</v>
      </c>
      <c r="Y14" s="37">
        <v>50000</v>
      </c>
      <c r="Z14" s="55"/>
      <c r="AA14" s="37">
        <f t="shared" si="5"/>
        <v>50000</v>
      </c>
      <c r="AB14" s="37">
        <v>0</v>
      </c>
      <c r="AC14" s="37">
        <v>50000</v>
      </c>
      <c r="AD14" s="55"/>
      <c r="AE14" s="37">
        <f t="shared" si="6"/>
        <v>50000</v>
      </c>
      <c r="AF14" s="37">
        <v>0</v>
      </c>
      <c r="AG14" s="37">
        <v>50000</v>
      </c>
      <c r="AH14" s="55"/>
    </row>
    <row r="15" spans="1:34" s="53" customFormat="1" ht="60" customHeight="1" x14ac:dyDescent="0.2">
      <c r="A15" s="50"/>
      <c r="B15" s="21" t="s">
        <v>29</v>
      </c>
      <c r="C15" s="18" t="s">
        <v>34</v>
      </c>
      <c r="D15" s="19" t="s">
        <v>35</v>
      </c>
      <c r="E15" s="20" t="s">
        <v>36</v>
      </c>
      <c r="F15" s="19" t="s">
        <v>37</v>
      </c>
      <c r="G15" s="19" t="s">
        <v>15</v>
      </c>
      <c r="H15" s="51"/>
      <c r="I15" s="37">
        <f t="shared" si="1"/>
        <v>0</v>
      </c>
      <c r="J15" s="36">
        <v>0</v>
      </c>
      <c r="K15" s="36">
        <v>0</v>
      </c>
      <c r="L15" s="52"/>
      <c r="M15" s="37">
        <f t="shared" si="2"/>
        <v>0</v>
      </c>
      <c r="N15" s="37"/>
      <c r="O15" s="37"/>
      <c r="P15" s="37"/>
      <c r="Q15" s="51"/>
      <c r="R15" s="37">
        <f t="shared" si="3"/>
        <v>0</v>
      </c>
      <c r="S15" s="37"/>
      <c r="T15" s="37"/>
      <c r="U15" s="37"/>
      <c r="V15" s="51"/>
      <c r="W15" s="37">
        <f t="shared" si="4"/>
        <v>0</v>
      </c>
      <c r="X15" s="37"/>
      <c r="Y15" s="37"/>
      <c r="Z15" s="51"/>
      <c r="AA15" s="37">
        <f t="shared" si="5"/>
        <v>0</v>
      </c>
      <c r="AB15" s="37"/>
      <c r="AC15" s="37"/>
      <c r="AD15" s="51"/>
      <c r="AE15" s="37">
        <f t="shared" si="6"/>
        <v>0</v>
      </c>
      <c r="AF15" s="37"/>
      <c r="AG15" s="37"/>
      <c r="AH15" s="51"/>
    </row>
    <row r="16" spans="1:34" s="53" customFormat="1" ht="60" customHeight="1" thickBot="1" x14ac:dyDescent="0.25">
      <c r="A16" s="50"/>
      <c r="B16" s="21" t="s">
        <v>30</v>
      </c>
      <c r="C16" s="18" t="s">
        <v>115</v>
      </c>
      <c r="D16" s="19" t="s">
        <v>11</v>
      </c>
      <c r="E16" s="20" t="s">
        <v>25</v>
      </c>
      <c r="F16" s="19" t="s">
        <v>45</v>
      </c>
      <c r="G16" s="19" t="s">
        <v>11</v>
      </c>
      <c r="H16" s="51"/>
      <c r="I16" s="37">
        <f t="shared" si="1"/>
        <v>500000</v>
      </c>
      <c r="J16" s="47">
        <v>500000</v>
      </c>
      <c r="K16" s="47">
        <v>0</v>
      </c>
      <c r="L16" s="155"/>
      <c r="M16" s="37">
        <f t="shared" si="2"/>
        <v>100000</v>
      </c>
      <c r="N16" s="37">
        <v>100000</v>
      </c>
      <c r="O16" s="37">
        <v>0</v>
      </c>
      <c r="P16" s="137" t="s">
        <v>474</v>
      </c>
      <c r="Q16" s="51"/>
      <c r="R16" s="37">
        <f t="shared" si="3"/>
        <v>100000</v>
      </c>
      <c r="S16" s="37">
        <v>100000</v>
      </c>
      <c r="T16" s="37">
        <v>0</v>
      </c>
      <c r="U16" s="137" t="s">
        <v>474</v>
      </c>
      <c r="V16" s="51"/>
      <c r="W16" s="37">
        <f t="shared" si="4"/>
        <v>100000</v>
      </c>
      <c r="X16" s="37">
        <v>100000</v>
      </c>
      <c r="Y16" s="37">
        <v>0</v>
      </c>
      <c r="Z16" s="51"/>
      <c r="AA16" s="37">
        <f t="shared" si="5"/>
        <v>100000</v>
      </c>
      <c r="AB16" s="37">
        <v>100000</v>
      </c>
      <c r="AC16" s="37">
        <v>0</v>
      </c>
      <c r="AD16" s="51"/>
      <c r="AE16" s="37">
        <f t="shared" si="6"/>
        <v>100000</v>
      </c>
      <c r="AF16" s="37">
        <v>100000</v>
      </c>
      <c r="AG16" s="37">
        <v>0</v>
      </c>
      <c r="AH16" s="51"/>
    </row>
    <row r="17" spans="1:34" s="53" customFormat="1" ht="60" customHeight="1" thickTop="1" thickBot="1" x14ac:dyDescent="0.25">
      <c r="A17" s="50"/>
      <c r="B17" s="17"/>
      <c r="C17" s="18"/>
      <c r="D17" s="19"/>
      <c r="E17" s="20"/>
      <c r="F17" s="19"/>
      <c r="G17" s="19"/>
      <c r="H17" s="51"/>
      <c r="I17" s="48">
        <f>SUM(I5:I16)</f>
        <v>800000</v>
      </c>
      <c r="J17" s="48">
        <f>SUM(J5:J16)</f>
        <v>504000</v>
      </c>
      <c r="K17" s="48">
        <f>SUM(K5:K16)</f>
        <v>296000</v>
      </c>
      <c r="L17" s="155"/>
      <c r="M17" s="48">
        <f>SUM(M5:M16)</f>
        <v>160000</v>
      </c>
      <c r="N17" s="48">
        <f>SUM(N5:N16)</f>
        <v>102000</v>
      </c>
      <c r="O17" s="48">
        <f>SUM(O5:O16)</f>
        <v>58000</v>
      </c>
      <c r="P17" s="48">
        <f>SUM(P5:P16)</f>
        <v>0</v>
      </c>
      <c r="Q17" s="51"/>
      <c r="R17" s="48">
        <f>SUM(R5:R16)</f>
        <v>160000</v>
      </c>
      <c r="S17" s="48">
        <f>SUM(S5:S16)</f>
        <v>102000</v>
      </c>
      <c r="T17" s="48">
        <f>SUM(T5:T16)</f>
        <v>58000</v>
      </c>
      <c r="U17" s="48">
        <f>SUM(U5:U16)</f>
        <v>0</v>
      </c>
      <c r="V17" s="51"/>
      <c r="W17" s="48">
        <f>SUM(W5:W16)</f>
        <v>180000</v>
      </c>
      <c r="X17" s="48">
        <f>SUM(X5:X16)</f>
        <v>100000</v>
      </c>
      <c r="Y17" s="48">
        <f>SUM(Y5:Y16)</f>
        <v>80000</v>
      </c>
      <c r="Z17" s="51"/>
      <c r="AA17" s="48">
        <f>SUM(AA5:AA16)</f>
        <v>150000</v>
      </c>
      <c r="AB17" s="48">
        <f>SUM(AB5:AB16)</f>
        <v>100000</v>
      </c>
      <c r="AC17" s="48">
        <f>SUM(AC5:AC16)</f>
        <v>50000</v>
      </c>
      <c r="AD17" s="51"/>
      <c r="AE17" s="48">
        <f>SUM(AE5:AE16)</f>
        <v>150000</v>
      </c>
      <c r="AF17" s="48">
        <f>SUM(AF5:AF16)</f>
        <v>100000</v>
      </c>
      <c r="AG17" s="48">
        <f>SUM(AG5:AG16)</f>
        <v>50000</v>
      </c>
      <c r="AH17" s="51"/>
    </row>
    <row r="18" spans="1:34" s="57" customFormat="1" ht="13.5" thickTop="1" x14ac:dyDescent="0.2">
      <c r="A18" s="54"/>
      <c r="B18" s="49"/>
      <c r="H18" s="55"/>
      <c r="K18" s="55">
        <f>SUM(J17:K17)</f>
        <v>800000</v>
      </c>
      <c r="L18" s="155"/>
      <c r="Q18" s="55"/>
      <c r="V18" s="55"/>
      <c r="Z18" s="55"/>
      <c r="AD18" s="55"/>
      <c r="AH18" s="55"/>
    </row>
    <row r="19" spans="1:34" ht="32.25" customHeight="1" x14ac:dyDescent="0.25">
      <c r="B19" s="6"/>
      <c r="C19" s="9"/>
      <c r="D19" s="8"/>
      <c r="E19" s="10"/>
      <c r="F19" s="10"/>
      <c r="G19" s="10"/>
      <c r="I19" s="10"/>
      <c r="J19" s="10"/>
      <c r="K19" s="10"/>
      <c r="L19" s="155"/>
      <c r="M19" s="10"/>
      <c r="N19" s="10"/>
      <c r="O19" s="10"/>
      <c r="P19" s="10"/>
      <c r="R19" s="10"/>
      <c r="S19" s="10"/>
      <c r="T19" s="10"/>
      <c r="U19" s="10"/>
      <c r="W19" s="10"/>
      <c r="X19" s="10"/>
      <c r="Y19" s="10"/>
      <c r="AA19" s="10"/>
      <c r="AB19" s="10"/>
      <c r="AC19" s="10"/>
      <c r="AE19" s="10"/>
      <c r="AF19" s="10"/>
      <c r="AG19" s="10"/>
    </row>
    <row r="20" spans="1:34" ht="21.75" customHeight="1" x14ac:dyDescent="0.25">
      <c r="B20" s="165" t="s">
        <v>58</v>
      </c>
      <c r="C20" s="166"/>
      <c r="D20" s="166"/>
      <c r="E20" s="166"/>
      <c r="F20" s="166"/>
      <c r="G20" s="166"/>
      <c r="H20" s="35"/>
      <c r="I20" s="34"/>
      <c r="J20" s="34"/>
      <c r="K20" s="34"/>
      <c r="L20" s="5"/>
      <c r="M20" s="34"/>
      <c r="N20" s="34"/>
      <c r="O20" s="34"/>
      <c r="P20" s="34"/>
      <c r="R20" s="34"/>
      <c r="S20" s="34"/>
      <c r="T20" s="34"/>
      <c r="U20" s="34"/>
      <c r="W20" s="34"/>
      <c r="X20" s="34"/>
      <c r="Y20" s="34"/>
      <c r="AA20" s="34"/>
      <c r="AB20" s="34"/>
      <c r="AC20" s="34"/>
      <c r="AE20" s="34"/>
      <c r="AF20" s="34"/>
      <c r="AG20" s="34"/>
    </row>
    <row r="21" spans="1:34" ht="36" customHeight="1" x14ac:dyDescent="0.25">
      <c r="B21" s="15" t="s">
        <v>1</v>
      </c>
      <c r="C21" s="15" t="s">
        <v>2</v>
      </c>
      <c r="D21" s="15" t="s">
        <v>3</v>
      </c>
      <c r="E21" s="15" t="s">
        <v>4</v>
      </c>
      <c r="F21" s="16" t="s">
        <v>5</v>
      </c>
      <c r="G21" s="15" t="s">
        <v>6</v>
      </c>
      <c r="I21" s="15" t="s">
        <v>44</v>
      </c>
      <c r="J21" s="16" t="s">
        <v>42</v>
      </c>
      <c r="K21" s="15" t="s">
        <v>43</v>
      </c>
      <c r="L21" s="3"/>
      <c r="M21" s="15" t="s">
        <v>443</v>
      </c>
      <c r="N21" s="16" t="s">
        <v>42</v>
      </c>
      <c r="O21" s="15" t="s">
        <v>43</v>
      </c>
      <c r="P21" s="136" t="s">
        <v>469</v>
      </c>
      <c r="R21" s="15" t="s">
        <v>444</v>
      </c>
      <c r="S21" s="16" t="s">
        <v>42</v>
      </c>
      <c r="T21" s="15" t="s">
        <v>43</v>
      </c>
      <c r="U21" s="136" t="s">
        <v>469</v>
      </c>
      <c r="W21" s="15" t="s">
        <v>445</v>
      </c>
      <c r="X21" s="16" t="s">
        <v>42</v>
      </c>
      <c r="Y21" s="15" t="s">
        <v>43</v>
      </c>
      <c r="AA21" s="15" t="s">
        <v>446</v>
      </c>
      <c r="AB21" s="16" t="s">
        <v>42</v>
      </c>
      <c r="AC21" s="15" t="s">
        <v>43</v>
      </c>
      <c r="AE21" s="15" t="s">
        <v>447</v>
      </c>
      <c r="AF21" s="16" t="s">
        <v>42</v>
      </c>
      <c r="AG21" s="15" t="s">
        <v>43</v>
      </c>
    </row>
    <row r="22" spans="1:34" s="57" customFormat="1" ht="60" customHeight="1" x14ac:dyDescent="0.2">
      <c r="A22" s="54"/>
      <c r="B22" s="21" t="s">
        <v>46</v>
      </c>
      <c r="C22" s="22" t="s">
        <v>499</v>
      </c>
      <c r="D22" s="23" t="s">
        <v>9</v>
      </c>
      <c r="E22" s="20" t="s">
        <v>76</v>
      </c>
      <c r="F22" s="79">
        <v>10000</v>
      </c>
      <c r="G22" s="19" t="s">
        <v>11</v>
      </c>
      <c r="H22" s="55"/>
      <c r="I22" s="37">
        <f>SUM(J22:K22)</f>
        <v>10000</v>
      </c>
      <c r="J22" s="37">
        <v>10000</v>
      </c>
      <c r="K22" s="37">
        <v>0</v>
      </c>
      <c r="L22" s="99"/>
      <c r="M22" s="37">
        <f>SUM(N22:O22)</f>
        <v>0</v>
      </c>
      <c r="N22" s="37"/>
      <c r="O22" s="37"/>
      <c r="P22" s="37"/>
      <c r="Q22" s="55"/>
      <c r="R22" s="37">
        <f>SUM(S22:T22)</f>
        <v>10000</v>
      </c>
      <c r="S22" s="37">
        <v>10000</v>
      </c>
      <c r="T22" s="37">
        <v>0</v>
      </c>
      <c r="U22" s="137" t="s">
        <v>468</v>
      </c>
      <c r="V22" s="55"/>
      <c r="W22" s="37">
        <f>SUM(X22:Y22)</f>
        <v>0</v>
      </c>
      <c r="X22" s="37">
        <v>0</v>
      </c>
      <c r="Y22" s="37">
        <v>0</v>
      </c>
      <c r="Z22" s="55"/>
      <c r="AA22" s="37">
        <f>SUM(AB22:AC22)</f>
        <v>0</v>
      </c>
      <c r="AB22" s="37"/>
      <c r="AC22" s="37"/>
      <c r="AD22" s="55"/>
      <c r="AE22" s="37">
        <f>SUM(AF22:AG22)</f>
        <v>0</v>
      </c>
      <c r="AF22" s="37"/>
      <c r="AG22" s="37"/>
      <c r="AH22" s="55"/>
    </row>
    <row r="23" spans="1:34" s="13" customFormat="1" ht="60" customHeight="1" x14ac:dyDescent="0.25">
      <c r="A23" s="11"/>
      <c r="B23" s="17" t="s">
        <v>47</v>
      </c>
      <c r="C23" s="18" t="s">
        <v>376</v>
      </c>
      <c r="D23" s="19" t="s">
        <v>470</v>
      </c>
      <c r="E23" s="20" t="s">
        <v>217</v>
      </c>
      <c r="F23" s="79">
        <v>50000</v>
      </c>
      <c r="G23" s="19" t="s">
        <v>11</v>
      </c>
      <c r="H23" s="14"/>
      <c r="I23" s="36">
        <f>SUM(J23:K23)</f>
        <v>50000</v>
      </c>
      <c r="J23" s="36">
        <v>50000</v>
      </c>
      <c r="K23" s="36">
        <v>0</v>
      </c>
      <c r="L23" s="99"/>
      <c r="M23" s="36">
        <f>SUM(N23:O23)</f>
        <v>0</v>
      </c>
      <c r="N23" s="36"/>
      <c r="O23" s="36"/>
      <c r="P23" s="36"/>
      <c r="Q23" s="14"/>
      <c r="R23" s="37">
        <f>SUM(S23:T23)</f>
        <v>0</v>
      </c>
      <c r="S23" s="36">
        <v>0</v>
      </c>
      <c r="T23" s="36">
        <v>0</v>
      </c>
      <c r="U23" s="139"/>
      <c r="V23" s="14"/>
      <c r="W23" s="37">
        <f t="shared" ref="W23:W27" si="7">SUM(X23:Y23)</f>
        <v>50000</v>
      </c>
      <c r="X23" s="36">
        <v>50000</v>
      </c>
      <c r="Y23" s="36">
        <v>0</v>
      </c>
      <c r="Z23" s="14"/>
      <c r="AA23" s="36">
        <f>SUM(AB23:AC23)</f>
        <v>0</v>
      </c>
      <c r="AB23" s="36"/>
      <c r="AC23" s="36"/>
      <c r="AD23" s="14"/>
      <c r="AE23" s="36">
        <f>SUM(AF23:AG23)</f>
        <v>0</v>
      </c>
      <c r="AF23" s="36"/>
      <c r="AG23" s="36"/>
      <c r="AH23" s="14"/>
    </row>
    <row r="24" spans="1:34" ht="67.5" customHeight="1" x14ac:dyDescent="0.25">
      <c r="B24" s="21" t="s">
        <v>48</v>
      </c>
      <c r="C24" s="22" t="s">
        <v>51</v>
      </c>
      <c r="D24" s="23" t="s">
        <v>11</v>
      </c>
      <c r="E24" s="32" t="s">
        <v>25</v>
      </c>
      <c r="F24" s="27" t="s">
        <v>14</v>
      </c>
      <c r="G24" s="26" t="s">
        <v>15</v>
      </c>
      <c r="I24" s="36">
        <f t="shared" ref="I24:I27" si="8">SUM(J24:K24)</f>
        <v>0</v>
      </c>
      <c r="J24" s="38">
        <v>0</v>
      </c>
      <c r="K24" s="38">
        <v>0</v>
      </c>
      <c r="L24" s="3"/>
      <c r="M24" s="36">
        <f t="shared" ref="M24:M27" si="9">SUM(N24:O24)</f>
        <v>0</v>
      </c>
      <c r="N24" s="36"/>
      <c r="O24" s="36"/>
      <c r="P24" s="36"/>
      <c r="R24" s="37">
        <f t="shared" ref="R24:R27" si="10">SUM(S24:T24)</f>
        <v>0</v>
      </c>
      <c r="S24" s="36"/>
      <c r="T24" s="36"/>
      <c r="U24" s="36"/>
      <c r="W24" s="37">
        <f t="shared" si="7"/>
        <v>0</v>
      </c>
      <c r="X24" s="36"/>
      <c r="Y24" s="36"/>
      <c r="AA24" s="36">
        <f t="shared" ref="AA24:AA27" si="11">SUM(AB24:AC24)</f>
        <v>0</v>
      </c>
      <c r="AB24" s="36"/>
      <c r="AC24" s="36"/>
      <c r="AE24" s="36">
        <f t="shared" ref="AE24:AE27" si="12">SUM(AF24:AG24)</f>
        <v>0</v>
      </c>
      <c r="AF24" s="36"/>
      <c r="AG24" s="36"/>
    </row>
    <row r="25" spans="1:34" s="13" customFormat="1" ht="111" customHeight="1" x14ac:dyDescent="0.25">
      <c r="A25" s="11"/>
      <c r="B25" s="17" t="s">
        <v>49</v>
      </c>
      <c r="C25" s="18" t="s">
        <v>455</v>
      </c>
      <c r="D25" s="19" t="s">
        <v>11</v>
      </c>
      <c r="E25" s="19" t="s">
        <v>56</v>
      </c>
      <c r="F25" s="79">
        <v>100000</v>
      </c>
      <c r="G25" s="19" t="s">
        <v>57</v>
      </c>
      <c r="H25" s="14"/>
      <c r="I25" s="36">
        <f t="shared" si="8"/>
        <v>100000</v>
      </c>
      <c r="J25" s="36">
        <v>30000</v>
      </c>
      <c r="K25" s="36">
        <v>70000</v>
      </c>
      <c r="L25" s="12"/>
      <c r="M25" s="36">
        <f t="shared" si="9"/>
        <v>0</v>
      </c>
      <c r="N25" s="36"/>
      <c r="O25" s="36"/>
      <c r="P25" s="36"/>
      <c r="Q25" s="14"/>
      <c r="R25" s="37">
        <f t="shared" si="10"/>
        <v>25000</v>
      </c>
      <c r="S25" s="36">
        <v>7500</v>
      </c>
      <c r="T25" s="36">
        <v>17500</v>
      </c>
      <c r="U25" s="138" t="s">
        <v>500</v>
      </c>
      <c r="V25" s="14"/>
      <c r="W25" s="37">
        <f t="shared" si="7"/>
        <v>25000</v>
      </c>
      <c r="X25" s="36">
        <v>7500</v>
      </c>
      <c r="Y25" s="36">
        <v>17500</v>
      </c>
      <c r="Z25" s="14"/>
      <c r="AA25" s="36">
        <f t="shared" si="11"/>
        <v>25000</v>
      </c>
      <c r="AB25" s="36">
        <v>7500</v>
      </c>
      <c r="AC25" s="36">
        <v>17500</v>
      </c>
      <c r="AD25" s="14"/>
      <c r="AE25" s="36">
        <f t="shared" si="12"/>
        <v>25000</v>
      </c>
      <c r="AF25" s="36">
        <v>7500</v>
      </c>
      <c r="AG25" s="36">
        <v>17500</v>
      </c>
      <c r="AH25" s="14"/>
    </row>
    <row r="26" spans="1:34" ht="87" customHeight="1" x14ac:dyDescent="0.25">
      <c r="B26" s="21" t="s">
        <v>50</v>
      </c>
      <c r="C26" s="22" t="s">
        <v>52</v>
      </c>
      <c r="D26" s="23" t="s">
        <v>54</v>
      </c>
      <c r="E26" s="23">
        <v>2022</v>
      </c>
      <c r="F26" s="23" t="s">
        <v>14</v>
      </c>
      <c r="G26" s="23" t="s">
        <v>15</v>
      </c>
      <c r="I26" s="36">
        <f t="shared" si="8"/>
        <v>0</v>
      </c>
      <c r="J26" s="37">
        <v>0</v>
      </c>
      <c r="K26" s="37">
        <v>0</v>
      </c>
      <c r="L26" s="3"/>
      <c r="M26" s="36">
        <f t="shared" si="9"/>
        <v>0</v>
      </c>
      <c r="N26" s="36"/>
      <c r="O26" s="36"/>
      <c r="P26" s="36"/>
      <c r="R26" s="37">
        <f t="shared" si="10"/>
        <v>0</v>
      </c>
      <c r="S26" s="36"/>
      <c r="T26" s="36"/>
      <c r="U26" s="36"/>
      <c r="W26" s="37">
        <f t="shared" si="7"/>
        <v>0</v>
      </c>
      <c r="X26" s="36"/>
      <c r="Y26" s="36"/>
      <c r="AA26" s="36">
        <f t="shared" si="11"/>
        <v>0</v>
      </c>
      <c r="AB26" s="36"/>
      <c r="AC26" s="36"/>
      <c r="AE26" s="36">
        <f t="shared" si="12"/>
        <v>0</v>
      </c>
      <c r="AF26" s="36"/>
      <c r="AG26" s="36"/>
    </row>
    <row r="27" spans="1:34" s="13" customFormat="1" ht="60" customHeight="1" thickBot="1" x14ac:dyDescent="0.3">
      <c r="A27" s="11"/>
      <c r="B27" s="17" t="s">
        <v>471</v>
      </c>
      <c r="C27" s="18" t="s">
        <v>53</v>
      </c>
      <c r="D27" s="19" t="s">
        <v>55</v>
      </c>
      <c r="E27" s="19" t="s">
        <v>60</v>
      </c>
      <c r="F27" s="19" t="s">
        <v>59</v>
      </c>
      <c r="G27" s="19" t="s">
        <v>11</v>
      </c>
      <c r="H27" s="14"/>
      <c r="I27" s="36">
        <f t="shared" si="8"/>
        <v>220000</v>
      </c>
      <c r="J27" s="36">
        <v>220000</v>
      </c>
      <c r="K27" s="36">
        <v>0</v>
      </c>
      <c r="L27" s="12"/>
      <c r="M27" s="36">
        <f t="shared" si="9"/>
        <v>44000</v>
      </c>
      <c r="N27" s="36">
        <v>44000</v>
      </c>
      <c r="O27" s="36">
        <v>0</v>
      </c>
      <c r="P27" s="138" t="s">
        <v>473</v>
      </c>
      <c r="Q27" s="14"/>
      <c r="R27" s="37">
        <f t="shared" si="10"/>
        <v>44000</v>
      </c>
      <c r="S27" s="36">
        <v>44000</v>
      </c>
      <c r="T27" s="36">
        <v>0</v>
      </c>
      <c r="U27" s="138" t="s">
        <v>473</v>
      </c>
      <c r="V27" s="14"/>
      <c r="W27" s="37">
        <f t="shared" si="7"/>
        <v>44000</v>
      </c>
      <c r="X27" s="36">
        <v>44000</v>
      </c>
      <c r="Y27" s="36"/>
      <c r="Z27" s="14"/>
      <c r="AA27" s="36">
        <f t="shared" si="11"/>
        <v>44000</v>
      </c>
      <c r="AB27" s="36">
        <v>44000</v>
      </c>
      <c r="AC27" s="36"/>
      <c r="AD27" s="14"/>
      <c r="AE27" s="36">
        <f t="shared" si="12"/>
        <v>44000</v>
      </c>
      <c r="AF27" s="36">
        <v>44000</v>
      </c>
      <c r="AG27" s="36"/>
      <c r="AH27" s="14"/>
    </row>
    <row r="28" spans="1:34" s="13" customFormat="1" ht="60" customHeight="1" thickTop="1" thickBot="1" x14ac:dyDescent="0.3">
      <c r="A28" s="11"/>
      <c r="B28" s="17"/>
      <c r="C28" s="33"/>
      <c r="D28" s="19"/>
      <c r="E28" s="30"/>
      <c r="F28" s="31"/>
      <c r="G28" s="31"/>
      <c r="H28" s="14"/>
      <c r="I28" s="40">
        <f>SUM(I22:I27)</f>
        <v>380000</v>
      </c>
      <c r="J28" s="40">
        <f>SUM(J22:J27)</f>
        <v>310000</v>
      </c>
      <c r="K28" s="40">
        <f>SUM(K22:K27)</f>
        <v>70000</v>
      </c>
      <c r="L28" s="3"/>
      <c r="M28" s="40">
        <f>SUM(M22:M27)</f>
        <v>44000</v>
      </c>
      <c r="N28" s="40">
        <f>SUM(N22:N27)</f>
        <v>44000</v>
      </c>
      <c r="O28" s="40">
        <f>SUM(O22:O27)</f>
        <v>0</v>
      </c>
      <c r="P28" s="40">
        <f>SUM(P23:P27)</f>
        <v>0</v>
      </c>
      <c r="Q28" s="14"/>
      <c r="R28" s="40">
        <f>SUM(R22:R27)</f>
        <v>79000</v>
      </c>
      <c r="S28" s="40">
        <f>SUM(S22:S27)</f>
        <v>61500</v>
      </c>
      <c r="T28" s="40">
        <f>SUM(T22:T27)</f>
        <v>17500</v>
      </c>
      <c r="U28" s="40">
        <f>SUM(U23:U27)</f>
        <v>0</v>
      </c>
      <c r="V28" s="14"/>
      <c r="W28" s="40">
        <f>SUM(W22:W27)</f>
        <v>119000</v>
      </c>
      <c r="X28" s="40">
        <f>SUM(X22:X27)</f>
        <v>101500</v>
      </c>
      <c r="Y28" s="40">
        <f>SUM(Y22:Y27)</f>
        <v>17500</v>
      </c>
      <c r="Z28" s="14"/>
      <c r="AA28" s="40">
        <f>SUM(AA22:AA27)</f>
        <v>69000</v>
      </c>
      <c r="AB28" s="40">
        <f>SUM(AB22:AB27)</f>
        <v>51500</v>
      </c>
      <c r="AC28" s="40">
        <f>SUM(AC22:AC27)</f>
        <v>17500</v>
      </c>
      <c r="AD28" s="14"/>
      <c r="AE28" s="40">
        <f>SUM(AE22:AE27)</f>
        <v>69000</v>
      </c>
      <c r="AF28" s="40">
        <f>SUM(AF22:AF27)</f>
        <v>51500</v>
      </c>
      <c r="AG28" s="40">
        <f>SUM(AG22:AG27)</f>
        <v>17500</v>
      </c>
      <c r="AH28" s="14"/>
    </row>
    <row r="29" spans="1:34" ht="15.75" thickTop="1" x14ac:dyDescent="0.25">
      <c r="B29" s="4"/>
      <c r="E29"/>
      <c r="F29"/>
      <c r="G29"/>
      <c r="I29"/>
      <c r="J29"/>
      <c r="L29" s="3"/>
      <c r="M29"/>
      <c r="N29"/>
      <c r="O29"/>
      <c r="P29"/>
      <c r="R29"/>
      <c r="S29"/>
      <c r="T29"/>
      <c r="U29"/>
      <c r="W29"/>
      <c r="X29"/>
      <c r="Y29"/>
      <c r="AA29"/>
      <c r="AB29"/>
      <c r="AC29"/>
      <c r="AE29"/>
      <c r="AF29"/>
      <c r="AG29"/>
    </row>
    <row r="30" spans="1:34" x14ac:dyDescent="0.25">
      <c r="B30" s="4"/>
      <c r="E30"/>
      <c r="F30"/>
      <c r="G30"/>
      <c r="I30"/>
      <c r="J30"/>
      <c r="K30"/>
      <c r="L30"/>
      <c r="M30"/>
      <c r="N30"/>
      <c r="O30"/>
      <c r="P30"/>
      <c r="R30"/>
      <c r="S30"/>
      <c r="T30"/>
      <c r="U30"/>
      <c r="W30"/>
      <c r="X30"/>
      <c r="Y30"/>
      <c r="AA30"/>
      <c r="AB30"/>
      <c r="AC30"/>
      <c r="AE30"/>
      <c r="AF30"/>
      <c r="AG30"/>
    </row>
    <row r="31" spans="1:34" x14ac:dyDescent="0.25">
      <c r="B31" s="4"/>
      <c r="E31"/>
      <c r="F31"/>
      <c r="G31"/>
      <c r="I31"/>
      <c r="J31"/>
      <c r="K31"/>
      <c r="L31"/>
      <c r="M31"/>
      <c r="N31"/>
      <c r="O31"/>
      <c r="P31"/>
      <c r="R31"/>
      <c r="S31"/>
      <c r="T31"/>
      <c r="U31"/>
      <c r="W31"/>
      <c r="X31"/>
      <c r="Y31"/>
      <c r="AA31"/>
      <c r="AB31"/>
      <c r="AC31"/>
      <c r="AE31"/>
      <c r="AF31"/>
      <c r="AG31"/>
    </row>
    <row r="32" spans="1:34" x14ac:dyDescent="0.25">
      <c r="B32" s="4"/>
      <c r="E32"/>
      <c r="F32"/>
      <c r="G32"/>
      <c r="I32"/>
      <c r="J32"/>
      <c r="K32"/>
      <c r="L32"/>
      <c r="M32"/>
      <c r="N32"/>
      <c r="O32"/>
      <c r="P32"/>
      <c r="R32"/>
      <c r="S32"/>
      <c r="T32"/>
      <c r="U32"/>
      <c r="W32"/>
      <c r="X32"/>
      <c r="Y32"/>
      <c r="AA32"/>
      <c r="AB32"/>
      <c r="AC32"/>
      <c r="AE32"/>
      <c r="AF32"/>
      <c r="AG32"/>
    </row>
    <row r="33" spans="5:33" x14ac:dyDescent="0.25">
      <c r="E33"/>
      <c r="F33"/>
      <c r="G33"/>
      <c r="I33"/>
      <c r="J33"/>
      <c r="K33"/>
      <c r="L33"/>
      <c r="M33"/>
      <c r="N33"/>
      <c r="O33"/>
      <c r="P33"/>
      <c r="R33"/>
      <c r="S33"/>
      <c r="T33"/>
      <c r="U33"/>
      <c r="W33"/>
      <c r="X33"/>
      <c r="Y33"/>
      <c r="AA33"/>
      <c r="AB33"/>
      <c r="AC33"/>
      <c r="AE33"/>
      <c r="AF33"/>
      <c r="AG33"/>
    </row>
    <row r="34" spans="5:33" x14ac:dyDescent="0.25">
      <c r="E34"/>
      <c r="F34"/>
      <c r="G34"/>
      <c r="I34"/>
      <c r="J34"/>
      <c r="K34"/>
      <c r="L34"/>
      <c r="M34"/>
      <c r="N34"/>
      <c r="O34"/>
      <c r="P34"/>
      <c r="R34"/>
      <c r="S34"/>
      <c r="T34"/>
      <c r="U34"/>
      <c r="W34"/>
      <c r="X34"/>
      <c r="Y34"/>
      <c r="AA34"/>
      <c r="AB34"/>
      <c r="AC34"/>
      <c r="AE34"/>
      <c r="AF34"/>
      <c r="AG34"/>
    </row>
  </sheetData>
  <mergeCells count="3">
    <mergeCell ref="L16:L19"/>
    <mergeCell ref="B3:G3"/>
    <mergeCell ref="B20:G20"/>
  </mergeCells>
  <phoneticPr fontId="47" type="noConversion"/>
  <pageMargins left="0.31496062992125984" right="0.31496062992125984" top="0.74803149606299213" bottom="0.74803149606299213" header="0.31496062992125984" footer="0.31496062992125984"/>
  <pageSetup paperSize="9" scale="48" orientation="landscape" horizontalDpi="4294967293" verticalDpi="4294967293" r:id="rId1"/>
  <rowBreaks count="1" manualBreakCount="1">
    <brk id="19" max="32" man="1"/>
  </rowBreaks>
  <colBreaks count="2" manualBreakCount="2">
    <brk id="16" max="28" man="1"/>
    <brk id="25" max="2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65"/>
  <sheetViews>
    <sheetView zoomScale="80" zoomScaleNormal="80" zoomScaleSheetLayoutView="80" workbookViewId="0">
      <pane xSplit="8" ySplit="4" topLeftCell="I5" activePane="bottomRight" state="frozen"/>
      <selection pane="topRight" activeCell="I1" sqref="I1"/>
      <selection pane="bottomLeft" activeCell="A5" sqref="A5"/>
      <selection pane="bottomRight" activeCell="C2" sqref="C2"/>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3.140625" style="1" customWidth="1"/>
    <col min="9" max="9" width="19.140625" style="1" customWidth="1"/>
    <col min="10" max="11" width="18.28515625" style="1" customWidth="1"/>
    <col min="12" max="12" width="5" style="1" customWidth="1"/>
    <col min="13" max="13" width="19.140625" style="1" customWidth="1"/>
    <col min="14" max="16" width="18.28515625" style="1" customWidth="1"/>
    <col min="17" max="17" width="5" style="1" customWidth="1"/>
    <col min="18" max="18" width="19.140625" style="1" customWidth="1"/>
    <col min="19" max="21" width="18.28515625" style="1" customWidth="1"/>
    <col min="22" max="22" width="5" style="1" customWidth="1"/>
    <col min="23" max="23" width="19.140625" style="1" customWidth="1"/>
    <col min="24" max="25" width="18.28515625" style="1" customWidth="1"/>
    <col min="26" max="26" width="5" style="1" customWidth="1"/>
    <col min="27" max="27" width="19.140625" style="1" customWidth="1"/>
    <col min="28" max="29" width="18.28515625" style="1" customWidth="1"/>
    <col min="30" max="30" width="5" style="1" customWidth="1"/>
    <col min="31" max="31" width="19.140625" style="1" customWidth="1"/>
    <col min="32" max="33" width="18.28515625" style="1" customWidth="1"/>
    <col min="34" max="34" width="5" style="1" customWidth="1"/>
    <col min="35" max="35" width="12.7109375" style="1" customWidth="1"/>
    <col min="36" max="36" width="8.7109375" style="1" customWidth="1"/>
    <col min="37" max="37" width="1.42578125" customWidth="1"/>
    <col min="38" max="39" width="8.7109375" style="1" customWidth="1"/>
  </cols>
  <sheetData>
    <row r="2" spans="1:39" ht="37.5" x14ac:dyDescent="0.3">
      <c r="C2" s="69" t="s">
        <v>430</v>
      </c>
      <c r="G2" s="116"/>
      <c r="I2" s="112">
        <f>SUM(I31,I58)</f>
        <v>1807500</v>
      </c>
      <c r="J2" s="112">
        <f t="shared" ref="J2:K2" si="0">SUM(J31,J58)</f>
        <v>945000</v>
      </c>
      <c r="K2" s="112">
        <f t="shared" si="0"/>
        <v>862500</v>
      </c>
      <c r="M2" s="112">
        <f>SUM(M31,M58)</f>
        <v>374500</v>
      </c>
      <c r="N2" s="127">
        <f t="shared" ref="N2:O2" si="1">SUM(N31,N58)</f>
        <v>187000</v>
      </c>
      <c r="O2" s="127">
        <f t="shared" si="1"/>
        <v>187500</v>
      </c>
      <c r="P2" s="127"/>
      <c r="R2" s="112">
        <f>SUM(R31,R58)</f>
        <v>359500</v>
      </c>
      <c r="S2" s="127">
        <f t="shared" ref="S2:T2" si="2">SUM(S31,S58)</f>
        <v>184000</v>
      </c>
      <c r="T2" s="127">
        <f t="shared" si="2"/>
        <v>175500</v>
      </c>
      <c r="U2" s="127"/>
      <c r="W2" s="112">
        <f>SUM(W31,W58)</f>
        <v>359500</v>
      </c>
      <c r="X2" s="127">
        <f t="shared" ref="X2:Y2" si="3">SUM(X31,X58)</f>
        <v>192500</v>
      </c>
      <c r="Y2" s="127">
        <f t="shared" si="3"/>
        <v>167000</v>
      </c>
      <c r="AA2" s="112">
        <f>SUM(AA31,AA58)</f>
        <v>359500</v>
      </c>
      <c r="AB2" s="127">
        <f t="shared" ref="AB2:AC2" si="4">SUM(AB31,AB58)</f>
        <v>192500</v>
      </c>
      <c r="AC2" s="127">
        <f t="shared" si="4"/>
        <v>167000</v>
      </c>
      <c r="AE2" s="112">
        <f>SUM(AE31,AE58)</f>
        <v>354500</v>
      </c>
      <c r="AF2" s="127">
        <f t="shared" ref="AF2:AG2" si="5">SUM(AF31,AF58)</f>
        <v>187500</v>
      </c>
      <c r="AG2" s="127">
        <f t="shared" si="5"/>
        <v>167000</v>
      </c>
      <c r="AI2" s="96"/>
    </row>
    <row r="3" spans="1:39" ht="21.75" customHeight="1" x14ac:dyDescent="0.25">
      <c r="B3" s="167" t="s">
        <v>61</v>
      </c>
      <c r="C3" s="168"/>
      <c r="D3" s="168"/>
      <c r="E3" s="168"/>
      <c r="F3" s="168"/>
      <c r="G3" s="168"/>
      <c r="H3" s="35"/>
      <c r="I3" s="34"/>
      <c r="J3" s="34"/>
      <c r="K3" s="34"/>
      <c r="M3" s="34"/>
      <c r="N3" s="34"/>
      <c r="O3" s="34"/>
      <c r="P3" s="34"/>
      <c r="R3" s="34"/>
      <c r="S3" s="34"/>
      <c r="T3" s="34"/>
      <c r="U3" s="34"/>
      <c r="W3" s="34"/>
      <c r="X3" s="34"/>
      <c r="Y3" s="34"/>
      <c r="AA3" s="34"/>
      <c r="AB3" s="34"/>
      <c r="AC3" s="34"/>
      <c r="AE3" s="34"/>
      <c r="AF3" s="34"/>
      <c r="AG3" s="34"/>
    </row>
    <row r="4" spans="1:39" ht="36" customHeight="1" x14ac:dyDescent="0.25">
      <c r="B4" s="41" t="s">
        <v>1</v>
      </c>
      <c r="C4" s="41" t="s">
        <v>2</v>
      </c>
      <c r="D4" s="41" t="s">
        <v>3</v>
      </c>
      <c r="E4" s="41" t="s">
        <v>4</v>
      </c>
      <c r="F4" s="42" t="s">
        <v>5</v>
      </c>
      <c r="G4" s="41" t="s">
        <v>6</v>
      </c>
      <c r="I4" s="41" t="s">
        <v>44</v>
      </c>
      <c r="J4" s="42" t="s">
        <v>42</v>
      </c>
      <c r="K4" s="41" t="s">
        <v>43</v>
      </c>
      <c r="M4" s="41" t="s">
        <v>443</v>
      </c>
      <c r="N4" s="42" t="s">
        <v>42</v>
      </c>
      <c r="O4" s="41" t="s">
        <v>43</v>
      </c>
      <c r="P4" s="136" t="s">
        <v>469</v>
      </c>
      <c r="R4" s="41" t="s">
        <v>444</v>
      </c>
      <c r="S4" s="42" t="s">
        <v>42</v>
      </c>
      <c r="T4" s="41" t="s">
        <v>43</v>
      </c>
      <c r="U4" s="136" t="s">
        <v>469</v>
      </c>
      <c r="W4" s="41" t="s">
        <v>445</v>
      </c>
      <c r="X4" s="42" t="s">
        <v>42</v>
      </c>
      <c r="Y4" s="41" t="s">
        <v>43</v>
      </c>
      <c r="AA4" s="41" t="s">
        <v>446</v>
      </c>
      <c r="AB4" s="42" t="s">
        <v>42</v>
      </c>
      <c r="AC4" s="41" t="s">
        <v>43</v>
      </c>
      <c r="AE4" s="41" t="s">
        <v>447</v>
      </c>
      <c r="AF4" s="42" t="s">
        <v>42</v>
      </c>
      <c r="AG4" s="41" t="s">
        <v>43</v>
      </c>
    </row>
    <row r="5" spans="1:39" s="53" customFormat="1" ht="30.75" customHeight="1" x14ac:dyDescent="0.2">
      <c r="A5" s="50"/>
      <c r="B5" s="101"/>
      <c r="C5" s="102" t="s">
        <v>91</v>
      </c>
      <c r="D5" s="19"/>
      <c r="E5" s="19"/>
      <c r="F5" s="28"/>
      <c r="G5" s="28"/>
      <c r="H5" s="51"/>
      <c r="I5" s="36"/>
      <c r="J5" s="36"/>
      <c r="K5" s="36"/>
      <c r="L5" s="51"/>
      <c r="M5" s="36"/>
      <c r="N5" s="36"/>
      <c r="O5" s="36"/>
      <c r="P5" s="36"/>
      <c r="Q5" s="51"/>
      <c r="R5" s="36"/>
      <c r="S5" s="36"/>
      <c r="T5" s="36"/>
      <c r="U5" s="36"/>
      <c r="V5" s="51"/>
      <c r="W5" s="36"/>
      <c r="X5" s="36"/>
      <c r="Y5" s="36"/>
      <c r="Z5" s="51"/>
      <c r="AA5" s="36"/>
      <c r="AB5" s="36"/>
      <c r="AC5" s="36"/>
      <c r="AD5" s="51"/>
      <c r="AE5" s="36"/>
      <c r="AF5" s="36"/>
      <c r="AG5" s="36"/>
      <c r="AH5" s="51"/>
      <c r="AI5" s="51"/>
      <c r="AJ5" s="51"/>
      <c r="AL5" s="51"/>
      <c r="AM5" s="51"/>
    </row>
    <row r="6" spans="1:39" s="57" customFormat="1" ht="25.5" customHeight="1" x14ac:dyDescent="0.2">
      <c r="A6" s="54"/>
      <c r="B6" s="103"/>
      <c r="C6" s="104" t="s">
        <v>92</v>
      </c>
      <c r="D6" s="23"/>
      <c r="E6" s="23"/>
      <c r="F6" s="28"/>
      <c r="G6" s="28"/>
      <c r="H6" s="55"/>
      <c r="I6" s="37"/>
      <c r="J6" s="37"/>
      <c r="K6" s="37"/>
      <c r="L6" s="55"/>
      <c r="M6" s="37"/>
      <c r="N6" s="37"/>
      <c r="O6" s="37"/>
      <c r="P6" s="37"/>
      <c r="Q6" s="55"/>
      <c r="R6" s="37"/>
      <c r="S6" s="37"/>
      <c r="T6" s="37"/>
      <c r="U6" s="37"/>
      <c r="V6" s="55"/>
      <c r="W6" s="37"/>
      <c r="X6" s="37"/>
      <c r="Y6" s="37"/>
      <c r="Z6" s="55"/>
      <c r="AA6" s="37"/>
      <c r="AB6" s="37"/>
      <c r="AC6" s="37"/>
      <c r="AD6" s="55"/>
      <c r="AE6" s="37"/>
      <c r="AF6" s="37"/>
      <c r="AG6" s="37"/>
      <c r="AH6" s="55"/>
      <c r="AI6" s="51"/>
      <c r="AJ6" s="55"/>
      <c r="AL6" s="55"/>
      <c r="AM6" s="55"/>
    </row>
    <row r="7" spans="1:39" s="57" customFormat="1" ht="60" customHeight="1" x14ac:dyDescent="0.25">
      <c r="A7" s="54"/>
      <c r="B7" s="21" t="s">
        <v>63</v>
      </c>
      <c r="C7" s="22" t="s">
        <v>363</v>
      </c>
      <c r="D7" s="23" t="s">
        <v>64</v>
      </c>
      <c r="E7" s="23" t="s">
        <v>411</v>
      </c>
      <c r="F7" s="19" t="s">
        <v>410</v>
      </c>
      <c r="G7" s="114" t="s">
        <v>412</v>
      </c>
      <c r="H7" s="55"/>
      <c r="I7" s="37">
        <f>SUM(J7:K7)</f>
        <v>60000</v>
      </c>
      <c r="J7" s="37">
        <v>12000</v>
      </c>
      <c r="K7" s="37">
        <v>48000</v>
      </c>
      <c r="L7" s="55"/>
      <c r="M7" s="123">
        <f>SUM(N7:O7)</f>
        <v>15000</v>
      </c>
      <c r="N7" s="37">
        <v>0</v>
      </c>
      <c r="O7" s="37">
        <v>15000</v>
      </c>
      <c r="P7" s="37"/>
      <c r="Q7" s="55"/>
      <c r="R7" s="123">
        <f>SUM(S7:T7)</f>
        <v>15000</v>
      </c>
      <c r="S7" s="37">
        <v>0</v>
      </c>
      <c r="T7" s="37">
        <v>15000</v>
      </c>
      <c r="U7" s="37"/>
      <c r="V7" s="55"/>
      <c r="W7" s="123">
        <f>SUM(X7:Y7)</f>
        <v>10000</v>
      </c>
      <c r="X7" s="37">
        <v>3500</v>
      </c>
      <c r="Y7" s="37">
        <v>6500</v>
      </c>
      <c r="Z7" s="55"/>
      <c r="AA7" s="123">
        <f>SUM(AB7:AC7)</f>
        <v>10000</v>
      </c>
      <c r="AB7" s="37">
        <v>3500</v>
      </c>
      <c r="AC7" s="37">
        <v>6500</v>
      </c>
      <c r="AD7" s="55"/>
      <c r="AE7" s="123">
        <f>SUM(AF7:AG7)</f>
        <v>10000</v>
      </c>
      <c r="AF7" s="37">
        <v>3500</v>
      </c>
      <c r="AG7" s="37">
        <v>6500</v>
      </c>
      <c r="AH7" s="55"/>
      <c r="AI7" s="128"/>
      <c r="AJ7" s="55"/>
      <c r="AL7" s="55"/>
      <c r="AM7" s="55"/>
    </row>
    <row r="8" spans="1:39" s="57" customFormat="1" ht="126.75" customHeight="1" x14ac:dyDescent="0.25">
      <c r="A8" s="54"/>
      <c r="B8" s="25" t="s">
        <v>395</v>
      </c>
      <c r="C8" s="22" t="s">
        <v>452</v>
      </c>
      <c r="D8" s="23" t="s">
        <v>55</v>
      </c>
      <c r="E8" s="23" t="s">
        <v>25</v>
      </c>
      <c r="F8" s="19" t="s">
        <v>18</v>
      </c>
      <c r="G8" s="19" t="s">
        <v>18</v>
      </c>
      <c r="H8" s="55"/>
      <c r="I8" s="37">
        <f t="shared" ref="I8:I30" si="6">SUM(J8:K8)</f>
        <v>0</v>
      </c>
      <c r="J8" s="46">
        <v>0</v>
      </c>
      <c r="K8" s="46">
        <v>0</v>
      </c>
      <c r="L8" s="55"/>
      <c r="M8" s="37"/>
      <c r="N8" s="46"/>
      <c r="O8" s="46"/>
      <c r="P8" s="46"/>
      <c r="Q8" s="55"/>
      <c r="R8" s="37"/>
      <c r="S8" s="46"/>
      <c r="T8" s="46"/>
      <c r="U8" s="46"/>
      <c r="V8" s="55"/>
      <c r="W8" s="37"/>
      <c r="X8" s="46"/>
      <c r="Y8" s="46"/>
      <c r="Z8" s="55"/>
      <c r="AA8" s="37"/>
      <c r="AB8" s="46"/>
      <c r="AC8" s="46"/>
      <c r="AD8" s="55"/>
      <c r="AE8" s="37"/>
      <c r="AF8" s="46"/>
      <c r="AG8" s="46"/>
      <c r="AH8" s="55"/>
      <c r="AI8" s="128"/>
      <c r="AJ8" s="55"/>
      <c r="AL8" s="55"/>
      <c r="AM8" s="55"/>
    </row>
    <row r="9" spans="1:39" s="57" customFormat="1" ht="60" customHeight="1" x14ac:dyDescent="0.25">
      <c r="A9" s="54"/>
      <c r="B9" s="21" t="s">
        <v>67</v>
      </c>
      <c r="C9" s="18" t="s">
        <v>93</v>
      </c>
      <c r="D9" s="19" t="s">
        <v>54</v>
      </c>
      <c r="E9" s="19" t="s">
        <v>25</v>
      </c>
      <c r="F9" s="19" t="s">
        <v>413</v>
      </c>
      <c r="G9" s="19" t="s">
        <v>11</v>
      </c>
      <c r="H9" s="55"/>
      <c r="I9" s="37">
        <f t="shared" si="6"/>
        <v>5000</v>
      </c>
      <c r="J9" s="36">
        <v>5000</v>
      </c>
      <c r="K9" s="36">
        <v>0</v>
      </c>
      <c r="L9" s="55"/>
      <c r="M9" s="37">
        <f>SUM(N9:O9)</f>
        <v>1000</v>
      </c>
      <c r="N9" s="36">
        <v>1000</v>
      </c>
      <c r="O9" s="36">
        <v>0</v>
      </c>
      <c r="P9" s="137" t="s">
        <v>472</v>
      </c>
      <c r="Q9" s="55"/>
      <c r="R9" s="37">
        <f>SUM(S9:T9)</f>
        <v>1000</v>
      </c>
      <c r="S9" s="36">
        <v>1000</v>
      </c>
      <c r="T9" s="36">
        <v>0</v>
      </c>
      <c r="U9" s="137" t="s">
        <v>472</v>
      </c>
      <c r="V9" s="55"/>
      <c r="W9" s="37">
        <f>SUM(X9:Y9)</f>
        <v>1000</v>
      </c>
      <c r="X9" s="36">
        <v>1000</v>
      </c>
      <c r="Y9" s="36">
        <v>0</v>
      </c>
      <c r="Z9" s="55"/>
      <c r="AA9" s="37">
        <f>SUM(AB9:AC9)</f>
        <v>1000</v>
      </c>
      <c r="AB9" s="36">
        <v>1000</v>
      </c>
      <c r="AC9" s="36">
        <v>0</v>
      </c>
      <c r="AD9" s="55"/>
      <c r="AE9" s="37">
        <f>SUM(AF9:AG9)</f>
        <v>1000</v>
      </c>
      <c r="AF9" s="36">
        <v>1000</v>
      </c>
      <c r="AG9" s="36">
        <v>0</v>
      </c>
      <c r="AH9" s="55"/>
      <c r="AI9" s="128"/>
      <c r="AJ9" s="55"/>
      <c r="AL9" s="55"/>
      <c r="AM9" s="55"/>
    </row>
    <row r="10" spans="1:39" s="57" customFormat="1" ht="25.5" customHeight="1" x14ac:dyDescent="0.25">
      <c r="A10" s="54"/>
      <c r="B10" s="103"/>
      <c r="C10" s="102" t="s">
        <v>68</v>
      </c>
      <c r="D10" s="23"/>
      <c r="E10" s="23"/>
      <c r="F10" s="19"/>
      <c r="G10" s="23"/>
      <c r="H10" s="55"/>
      <c r="I10" s="37"/>
      <c r="J10" s="37"/>
      <c r="K10" s="37"/>
      <c r="L10" s="55"/>
      <c r="M10" s="37"/>
      <c r="N10" s="37"/>
      <c r="O10" s="37"/>
      <c r="P10" s="37"/>
      <c r="Q10" s="55"/>
      <c r="R10" s="37"/>
      <c r="S10" s="37"/>
      <c r="T10" s="37"/>
      <c r="U10" s="37"/>
      <c r="V10" s="55"/>
      <c r="W10" s="37"/>
      <c r="X10" s="37"/>
      <c r="Y10" s="37"/>
      <c r="Z10" s="55"/>
      <c r="AA10" s="37"/>
      <c r="AB10" s="37"/>
      <c r="AC10" s="37"/>
      <c r="AD10" s="55"/>
      <c r="AE10" s="37"/>
      <c r="AF10" s="37"/>
      <c r="AG10" s="37"/>
      <c r="AH10" s="55"/>
      <c r="AI10" s="128"/>
      <c r="AJ10" s="55"/>
      <c r="AL10" s="55"/>
      <c r="AM10" s="55"/>
    </row>
    <row r="11" spans="1:39" s="53" customFormat="1" ht="60" customHeight="1" x14ac:dyDescent="0.25">
      <c r="A11" s="50"/>
      <c r="B11" s="17" t="s">
        <v>69</v>
      </c>
      <c r="C11" s="18" t="s">
        <v>70</v>
      </c>
      <c r="D11" s="19" t="s">
        <v>379</v>
      </c>
      <c r="E11" s="19" t="s">
        <v>25</v>
      </c>
      <c r="F11" s="19" t="s">
        <v>377</v>
      </c>
      <c r="G11" s="19" t="s">
        <v>71</v>
      </c>
      <c r="H11" s="51"/>
      <c r="I11" s="37">
        <f t="shared" si="6"/>
        <v>15000</v>
      </c>
      <c r="J11" s="36">
        <v>15000</v>
      </c>
      <c r="K11" s="36">
        <v>0</v>
      </c>
      <c r="L11" s="51"/>
      <c r="M11" s="37">
        <f>SUM(N11:O11)</f>
        <v>3000</v>
      </c>
      <c r="N11" s="36">
        <v>3000</v>
      </c>
      <c r="O11" s="36">
        <v>0</v>
      </c>
      <c r="P11" s="137" t="s">
        <v>475</v>
      </c>
      <c r="Q11" s="51"/>
      <c r="R11" s="37">
        <f>SUM(S11:T11)</f>
        <v>3000</v>
      </c>
      <c r="S11" s="36">
        <v>3000</v>
      </c>
      <c r="T11" s="36">
        <v>0</v>
      </c>
      <c r="U11" s="137" t="s">
        <v>475</v>
      </c>
      <c r="V11" s="51"/>
      <c r="W11" s="37">
        <f>SUM(X11:Y11)</f>
        <v>3000</v>
      </c>
      <c r="X11" s="36">
        <v>3000</v>
      </c>
      <c r="Y11" s="36">
        <v>0</v>
      </c>
      <c r="Z11" s="51"/>
      <c r="AA11" s="37">
        <f>SUM(AB11:AC11)</f>
        <v>3000</v>
      </c>
      <c r="AB11" s="36">
        <v>3000</v>
      </c>
      <c r="AC11" s="36">
        <v>0</v>
      </c>
      <c r="AD11" s="51"/>
      <c r="AE11" s="37">
        <f>SUM(AF11:AG11)</f>
        <v>3000</v>
      </c>
      <c r="AF11" s="36">
        <v>3000</v>
      </c>
      <c r="AG11" s="36">
        <v>0</v>
      </c>
      <c r="AH11" s="51"/>
      <c r="AI11" s="128"/>
      <c r="AJ11" s="51"/>
      <c r="AL11" s="51"/>
      <c r="AM11" s="51"/>
    </row>
    <row r="12" spans="1:39" s="53" customFormat="1" ht="60" customHeight="1" x14ac:dyDescent="0.25">
      <c r="A12" s="50"/>
      <c r="B12" s="17" t="s">
        <v>396</v>
      </c>
      <c r="C12" s="18" t="s">
        <v>94</v>
      </c>
      <c r="D12" s="19" t="s">
        <v>379</v>
      </c>
      <c r="E12" s="19" t="s">
        <v>73</v>
      </c>
      <c r="F12" s="79">
        <v>10000</v>
      </c>
      <c r="G12" s="19" t="s">
        <v>65</v>
      </c>
      <c r="H12" s="51"/>
      <c r="I12" s="37">
        <f t="shared" si="6"/>
        <v>10000</v>
      </c>
      <c r="J12" s="36">
        <v>10000</v>
      </c>
      <c r="K12" s="36">
        <v>0</v>
      </c>
      <c r="L12" s="51"/>
      <c r="M12" s="37"/>
      <c r="N12" s="36"/>
      <c r="O12" s="36"/>
      <c r="P12" s="36"/>
      <c r="Q12" s="51"/>
      <c r="R12" s="37"/>
      <c r="S12" s="36"/>
      <c r="T12" s="36"/>
      <c r="U12" s="36"/>
      <c r="V12" s="51"/>
      <c r="W12" s="37">
        <f>SUM(X12:Y12)</f>
        <v>5000</v>
      </c>
      <c r="X12" s="36">
        <v>5000</v>
      </c>
      <c r="Y12" s="36">
        <v>0</v>
      </c>
      <c r="Z12" s="51"/>
      <c r="AA12" s="37">
        <f>SUM(AB12:AC12)</f>
        <v>5000</v>
      </c>
      <c r="AB12" s="36">
        <v>5000</v>
      </c>
      <c r="AC12" s="36">
        <v>0</v>
      </c>
      <c r="AD12" s="51"/>
      <c r="AE12" s="37"/>
      <c r="AF12" s="36"/>
      <c r="AG12" s="36"/>
      <c r="AH12" s="51"/>
      <c r="AI12" s="128"/>
      <c r="AJ12" s="51"/>
      <c r="AL12" s="51"/>
      <c r="AM12" s="51"/>
    </row>
    <row r="13" spans="1:39" s="57" customFormat="1" ht="60" customHeight="1" x14ac:dyDescent="0.25">
      <c r="A13" s="54"/>
      <c r="B13" s="17" t="s">
        <v>74</v>
      </c>
      <c r="C13" s="22" t="s">
        <v>502</v>
      </c>
      <c r="D13" s="23" t="s">
        <v>75</v>
      </c>
      <c r="E13" s="23" t="s">
        <v>76</v>
      </c>
      <c r="F13" s="19" t="s">
        <v>14</v>
      </c>
      <c r="G13" s="23" t="s">
        <v>15</v>
      </c>
      <c r="H13" s="55"/>
      <c r="I13" s="37">
        <f t="shared" si="6"/>
        <v>0</v>
      </c>
      <c r="J13" s="37">
        <v>0</v>
      </c>
      <c r="K13" s="37">
        <v>0</v>
      </c>
      <c r="L13" s="55"/>
      <c r="M13" s="37"/>
      <c r="N13" s="37"/>
      <c r="O13" s="37"/>
      <c r="P13" s="37"/>
      <c r="Q13" s="55"/>
      <c r="R13" s="37"/>
      <c r="S13" s="37"/>
      <c r="T13" s="37"/>
      <c r="U13" s="37"/>
      <c r="V13" s="55"/>
      <c r="W13" s="37"/>
      <c r="X13" s="37"/>
      <c r="Y13" s="37"/>
      <c r="Z13" s="55"/>
      <c r="AA13" s="37"/>
      <c r="AB13" s="37"/>
      <c r="AC13" s="37"/>
      <c r="AD13" s="55"/>
      <c r="AE13" s="37"/>
      <c r="AF13" s="37"/>
      <c r="AG13" s="37"/>
      <c r="AH13" s="55"/>
      <c r="AI13" s="128"/>
      <c r="AJ13" s="55"/>
      <c r="AL13" s="55"/>
      <c r="AM13" s="55"/>
    </row>
    <row r="14" spans="1:39" s="53" customFormat="1" ht="60" customHeight="1" x14ac:dyDescent="0.25">
      <c r="A14" s="50"/>
      <c r="B14" s="17" t="s">
        <v>397</v>
      </c>
      <c r="C14" s="18" t="s">
        <v>95</v>
      </c>
      <c r="D14" s="19" t="s">
        <v>78</v>
      </c>
      <c r="E14" s="19" t="s">
        <v>25</v>
      </c>
      <c r="F14" s="19" t="s">
        <v>378</v>
      </c>
      <c r="G14" s="19" t="s">
        <v>79</v>
      </c>
      <c r="H14" s="51"/>
      <c r="I14" s="37">
        <f t="shared" si="6"/>
        <v>25000</v>
      </c>
      <c r="J14" s="36">
        <v>15000</v>
      </c>
      <c r="K14" s="36">
        <v>10000</v>
      </c>
      <c r="L14" s="51"/>
      <c r="M14" s="37">
        <f>SUM(N14:O14)</f>
        <v>5000</v>
      </c>
      <c r="N14" s="36">
        <v>3000</v>
      </c>
      <c r="O14" s="36">
        <v>2000</v>
      </c>
      <c r="P14" s="138" t="s">
        <v>476</v>
      </c>
      <c r="Q14" s="51"/>
      <c r="R14" s="37">
        <f>SUM(S14:T14)</f>
        <v>5000</v>
      </c>
      <c r="S14" s="36">
        <v>3000</v>
      </c>
      <c r="T14" s="36">
        <v>2000</v>
      </c>
      <c r="U14" s="138" t="s">
        <v>476</v>
      </c>
      <c r="V14" s="51"/>
      <c r="W14" s="37">
        <f>SUM(X14:Y14)</f>
        <v>5000</v>
      </c>
      <c r="X14" s="36">
        <v>3000</v>
      </c>
      <c r="Y14" s="36">
        <v>2000</v>
      </c>
      <c r="Z14" s="51"/>
      <c r="AA14" s="37">
        <f>SUM(AB14:AC14)</f>
        <v>5000</v>
      </c>
      <c r="AB14" s="36">
        <v>3000</v>
      </c>
      <c r="AC14" s="36">
        <v>2000</v>
      </c>
      <c r="AD14" s="51"/>
      <c r="AE14" s="37">
        <f>SUM(AF14:AG14)</f>
        <v>5000</v>
      </c>
      <c r="AF14" s="36">
        <v>3000</v>
      </c>
      <c r="AG14" s="36">
        <v>2000</v>
      </c>
      <c r="AH14" s="51"/>
      <c r="AI14" s="128"/>
      <c r="AJ14" s="51"/>
      <c r="AL14" s="51"/>
      <c r="AM14" s="51"/>
    </row>
    <row r="15" spans="1:39" s="57" customFormat="1" ht="29.25" customHeight="1" x14ac:dyDescent="0.25">
      <c r="A15" s="54"/>
      <c r="B15" s="103"/>
      <c r="C15" s="102" t="s">
        <v>80</v>
      </c>
      <c r="D15" s="28"/>
      <c r="E15" s="45"/>
      <c r="F15" s="19"/>
      <c r="G15" s="45"/>
      <c r="H15" s="55"/>
      <c r="I15" s="37">
        <f t="shared" si="6"/>
        <v>0</v>
      </c>
      <c r="J15" s="46"/>
      <c r="K15" s="46"/>
      <c r="L15" s="55"/>
      <c r="M15" s="37"/>
      <c r="N15" s="46"/>
      <c r="O15" s="46"/>
      <c r="P15" s="46"/>
      <c r="Q15" s="55"/>
      <c r="R15" s="37"/>
      <c r="S15" s="46"/>
      <c r="T15" s="46"/>
      <c r="U15" s="46"/>
      <c r="V15" s="55"/>
      <c r="W15" s="37"/>
      <c r="X15" s="46"/>
      <c r="Y15" s="46"/>
      <c r="Z15" s="55"/>
      <c r="AA15" s="37"/>
      <c r="AB15" s="46"/>
      <c r="AC15" s="46"/>
      <c r="AD15" s="55"/>
      <c r="AE15" s="37"/>
      <c r="AF15" s="46"/>
      <c r="AG15" s="46"/>
      <c r="AH15" s="55"/>
      <c r="AI15" s="128"/>
      <c r="AJ15" s="55"/>
      <c r="AL15" s="55"/>
      <c r="AM15" s="55"/>
    </row>
    <row r="16" spans="1:39" s="53" customFormat="1" ht="75" customHeight="1" x14ac:dyDescent="0.25">
      <c r="A16" s="50"/>
      <c r="B16" s="17" t="s">
        <v>81</v>
      </c>
      <c r="C16" s="58" t="s">
        <v>426</v>
      </c>
      <c r="D16" s="19" t="s">
        <v>82</v>
      </c>
      <c r="E16" s="19" t="s">
        <v>76</v>
      </c>
      <c r="F16" s="19" t="s">
        <v>14</v>
      </c>
      <c r="G16" s="19" t="s">
        <v>15</v>
      </c>
      <c r="H16" s="51"/>
      <c r="I16" s="36">
        <f t="shared" si="6"/>
        <v>0</v>
      </c>
      <c r="J16" s="36">
        <v>0</v>
      </c>
      <c r="K16" s="36">
        <v>0</v>
      </c>
      <c r="L16" s="51"/>
      <c r="M16" s="36"/>
      <c r="N16" s="36"/>
      <c r="O16" s="36"/>
      <c r="P16" s="36"/>
      <c r="Q16" s="51"/>
      <c r="R16" s="36"/>
      <c r="S16" s="36"/>
      <c r="T16" s="36"/>
      <c r="U16" s="36"/>
      <c r="V16" s="51"/>
      <c r="W16" s="36"/>
      <c r="X16" s="36"/>
      <c r="Y16" s="36"/>
      <c r="Z16" s="51"/>
      <c r="AA16" s="36"/>
      <c r="AB16" s="36"/>
      <c r="AC16" s="36"/>
      <c r="AD16" s="51"/>
      <c r="AE16" s="36"/>
      <c r="AF16" s="36"/>
      <c r="AG16" s="36"/>
      <c r="AH16" s="51"/>
      <c r="AI16" s="128"/>
      <c r="AJ16" s="51"/>
      <c r="AL16" s="51"/>
      <c r="AM16" s="51"/>
    </row>
    <row r="17" spans="1:39" s="53" customFormat="1" ht="82.5" customHeight="1" x14ac:dyDescent="0.25">
      <c r="A17" s="50"/>
      <c r="B17" s="17" t="s">
        <v>387</v>
      </c>
      <c r="C17" s="18" t="s">
        <v>449</v>
      </c>
      <c r="D17" s="19" t="s">
        <v>100</v>
      </c>
      <c r="E17" s="19" t="s">
        <v>101</v>
      </c>
      <c r="F17" s="19" t="s">
        <v>425</v>
      </c>
      <c r="G17" s="19" t="s">
        <v>65</v>
      </c>
      <c r="H17" s="51"/>
      <c r="I17" s="36">
        <f t="shared" si="6"/>
        <v>1500000</v>
      </c>
      <c r="J17" s="36">
        <v>750000</v>
      </c>
      <c r="K17" s="36">
        <v>750000</v>
      </c>
      <c r="L17" s="51"/>
      <c r="M17" s="36">
        <f>SUM(N17:O17)</f>
        <v>300000</v>
      </c>
      <c r="N17" s="36">
        <v>150000</v>
      </c>
      <c r="O17" s="36">
        <v>150000</v>
      </c>
      <c r="P17" s="138" t="s">
        <v>477</v>
      </c>
      <c r="Q17" s="51"/>
      <c r="R17" s="36">
        <f>SUM(S17:T17)</f>
        <v>300000</v>
      </c>
      <c r="S17" s="36">
        <v>150000</v>
      </c>
      <c r="T17" s="36">
        <v>150000</v>
      </c>
      <c r="U17" s="138" t="s">
        <v>477</v>
      </c>
      <c r="V17" s="51"/>
      <c r="W17" s="36">
        <f>SUM(X17:Y17)</f>
        <v>300000</v>
      </c>
      <c r="X17" s="36">
        <v>150000</v>
      </c>
      <c r="Y17" s="36">
        <v>150000</v>
      </c>
      <c r="Z17" s="51"/>
      <c r="AA17" s="36">
        <f>SUM(AB17:AC17)</f>
        <v>300000</v>
      </c>
      <c r="AB17" s="36">
        <v>150000</v>
      </c>
      <c r="AC17" s="36">
        <v>150000</v>
      </c>
      <c r="AD17" s="51"/>
      <c r="AE17" s="36">
        <f>SUM(AF17:AG17)</f>
        <v>300000</v>
      </c>
      <c r="AF17" s="36">
        <v>150000</v>
      </c>
      <c r="AG17" s="36">
        <v>150000</v>
      </c>
      <c r="AH17" s="51"/>
      <c r="AI17" s="128"/>
      <c r="AJ17" s="51"/>
      <c r="AL17" s="51"/>
      <c r="AM17" s="51"/>
    </row>
    <row r="18" spans="1:39" s="53" customFormat="1" ht="30" customHeight="1" x14ac:dyDescent="0.25">
      <c r="A18" s="50"/>
      <c r="B18" s="101"/>
      <c r="C18" s="102" t="s">
        <v>96</v>
      </c>
      <c r="D18" s="19"/>
      <c r="E18" s="19"/>
      <c r="F18" s="19"/>
      <c r="G18" s="19"/>
      <c r="H18" s="51"/>
      <c r="I18" s="37"/>
      <c r="J18" s="47"/>
      <c r="K18" s="47"/>
      <c r="L18" s="51"/>
      <c r="M18" s="37"/>
      <c r="N18" s="47"/>
      <c r="O18" s="47"/>
      <c r="P18" s="47"/>
      <c r="Q18" s="51"/>
      <c r="R18" s="37"/>
      <c r="S18" s="47"/>
      <c r="T18" s="47"/>
      <c r="U18" s="47"/>
      <c r="V18" s="51"/>
      <c r="W18" s="37"/>
      <c r="X18" s="47"/>
      <c r="Y18" s="47"/>
      <c r="Z18" s="51"/>
      <c r="AA18" s="37"/>
      <c r="AB18" s="47"/>
      <c r="AC18" s="47"/>
      <c r="AD18" s="51"/>
      <c r="AE18" s="37"/>
      <c r="AF18" s="47"/>
      <c r="AG18" s="47"/>
      <c r="AH18" s="51"/>
      <c r="AI18" s="128"/>
      <c r="AJ18" s="51"/>
      <c r="AL18" s="51"/>
      <c r="AM18" s="51"/>
    </row>
    <row r="19" spans="1:39" s="53" customFormat="1" ht="77.25" customHeight="1" x14ac:dyDescent="0.25">
      <c r="A19" s="50"/>
      <c r="B19" s="17" t="s">
        <v>84</v>
      </c>
      <c r="C19" s="58" t="s">
        <v>381</v>
      </c>
      <c r="D19" s="19" t="s">
        <v>102</v>
      </c>
      <c r="E19" s="19" t="s">
        <v>17</v>
      </c>
      <c r="F19" s="19" t="s">
        <v>107</v>
      </c>
      <c r="G19" s="19" t="s">
        <v>11</v>
      </c>
      <c r="H19" s="51"/>
      <c r="I19" s="37">
        <f t="shared" si="6"/>
        <v>25000</v>
      </c>
      <c r="J19" s="36">
        <v>25000</v>
      </c>
      <c r="K19" s="36">
        <v>0</v>
      </c>
      <c r="L19" s="51"/>
      <c r="M19" s="37">
        <f>SUM(N19:O19)</f>
        <v>5000</v>
      </c>
      <c r="N19" s="36">
        <v>5000</v>
      </c>
      <c r="O19" s="36">
        <v>0</v>
      </c>
      <c r="P19" s="138" t="s">
        <v>478</v>
      </c>
      <c r="Q19" s="51"/>
      <c r="R19" s="37">
        <f>SUM(S19:T19)</f>
        <v>5000</v>
      </c>
      <c r="S19" s="36">
        <v>5000</v>
      </c>
      <c r="T19" s="36">
        <v>0</v>
      </c>
      <c r="U19" s="138" t="s">
        <v>478</v>
      </c>
      <c r="V19" s="51"/>
      <c r="W19" s="37">
        <f>SUM(X19:Y19)</f>
        <v>5000</v>
      </c>
      <c r="X19" s="36">
        <v>5000</v>
      </c>
      <c r="Y19" s="36">
        <v>0</v>
      </c>
      <c r="Z19" s="51"/>
      <c r="AA19" s="37">
        <f>SUM(AB19:AC19)</f>
        <v>5000</v>
      </c>
      <c r="AB19" s="36">
        <v>5000</v>
      </c>
      <c r="AC19" s="36">
        <v>0</v>
      </c>
      <c r="AD19" s="51"/>
      <c r="AE19" s="37">
        <f>SUM(AF19:AG19)</f>
        <v>5000</v>
      </c>
      <c r="AF19" s="36">
        <v>5000</v>
      </c>
      <c r="AG19" s="36">
        <v>0</v>
      </c>
      <c r="AH19" s="51"/>
      <c r="AI19" s="128"/>
      <c r="AJ19" s="51"/>
      <c r="AL19" s="51"/>
      <c r="AM19" s="51"/>
    </row>
    <row r="20" spans="1:39" s="57" customFormat="1" ht="92.25" customHeight="1" x14ac:dyDescent="0.25">
      <c r="A20" s="54"/>
      <c r="B20" s="17" t="s">
        <v>85</v>
      </c>
      <c r="C20" s="22" t="s">
        <v>400</v>
      </c>
      <c r="D20" s="23" t="s">
        <v>54</v>
      </c>
      <c r="E20" s="23" t="s">
        <v>283</v>
      </c>
      <c r="F20" s="19" t="s">
        <v>401</v>
      </c>
      <c r="G20" s="23" t="s">
        <v>11</v>
      </c>
      <c r="H20" s="55"/>
      <c r="I20" s="37">
        <f t="shared" ref="I20" si="7">SUM(J20:K20)</f>
        <v>15000</v>
      </c>
      <c r="J20" s="37">
        <v>15000</v>
      </c>
      <c r="K20" s="37">
        <v>0</v>
      </c>
      <c r="L20" s="55"/>
      <c r="M20" s="37">
        <f>SUM(N20:O20)</f>
        <v>3000</v>
      </c>
      <c r="N20" s="37">
        <v>3000</v>
      </c>
      <c r="O20" s="37">
        <v>0</v>
      </c>
      <c r="P20" s="138" t="s">
        <v>478</v>
      </c>
      <c r="Q20" s="55"/>
      <c r="R20" s="37">
        <f>SUM(S20:T20)</f>
        <v>3000</v>
      </c>
      <c r="S20" s="37">
        <v>3000</v>
      </c>
      <c r="T20" s="37">
        <v>0</v>
      </c>
      <c r="U20" s="138" t="s">
        <v>478</v>
      </c>
      <c r="V20" s="55"/>
      <c r="W20" s="37">
        <f>SUM(X20:Y20)</f>
        <v>3000</v>
      </c>
      <c r="X20" s="37">
        <v>3000</v>
      </c>
      <c r="Y20" s="37">
        <v>0</v>
      </c>
      <c r="Z20" s="55"/>
      <c r="AA20" s="37">
        <f>SUM(AB20:AC20)</f>
        <v>3000</v>
      </c>
      <c r="AB20" s="37">
        <v>3000</v>
      </c>
      <c r="AC20" s="37">
        <v>0</v>
      </c>
      <c r="AD20" s="55"/>
      <c r="AE20" s="37">
        <f>SUM(AF20:AG20)</f>
        <v>3000</v>
      </c>
      <c r="AF20" s="37">
        <v>3000</v>
      </c>
      <c r="AG20" s="37">
        <v>0</v>
      </c>
      <c r="AH20" s="55"/>
      <c r="AI20" s="128"/>
      <c r="AJ20" s="55"/>
      <c r="AL20" s="55"/>
      <c r="AM20" s="55"/>
    </row>
    <row r="21" spans="1:39" s="57" customFormat="1" ht="92.25" customHeight="1" x14ac:dyDescent="0.25">
      <c r="A21" s="54"/>
      <c r="B21" s="17" t="s">
        <v>398</v>
      </c>
      <c r="C21" s="22" t="s">
        <v>103</v>
      </c>
      <c r="D21" s="23" t="s">
        <v>104</v>
      </c>
      <c r="E21" s="23" t="s">
        <v>25</v>
      </c>
      <c r="F21" s="19" t="s">
        <v>107</v>
      </c>
      <c r="G21" s="23" t="s">
        <v>11</v>
      </c>
      <c r="H21" s="55"/>
      <c r="I21" s="37">
        <f t="shared" si="6"/>
        <v>25000</v>
      </c>
      <c r="J21" s="37">
        <v>25000</v>
      </c>
      <c r="K21" s="37">
        <v>0</v>
      </c>
      <c r="L21" s="55"/>
      <c r="M21" s="37">
        <f>SUM(N21:O21)</f>
        <v>5000</v>
      </c>
      <c r="N21" s="37">
        <v>5000</v>
      </c>
      <c r="O21" s="37">
        <v>0</v>
      </c>
      <c r="P21" s="138" t="s">
        <v>478</v>
      </c>
      <c r="Q21" s="55"/>
      <c r="R21" s="37">
        <f>SUM(S21:T21)</f>
        <v>5000</v>
      </c>
      <c r="S21" s="37">
        <v>5000</v>
      </c>
      <c r="T21" s="37">
        <v>0</v>
      </c>
      <c r="U21" s="138" t="s">
        <v>478</v>
      </c>
      <c r="V21" s="55"/>
      <c r="W21" s="37">
        <f>SUM(X21:Y21)</f>
        <v>5000</v>
      </c>
      <c r="X21" s="37">
        <v>5000</v>
      </c>
      <c r="Y21" s="37">
        <v>0</v>
      </c>
      <c r="Z21" s="55"/>
      <c r="AA21" s="37">
        <f>SUM(AB21:AC21)</f>
        <v>5000</v>
      </c>
      <c r="AB21" s="37">
        <v>5000</v>
      </c>
      <c r="AC21" s="37">
        <v>0</v>
      </c>
      <c r="AD21" s="55"/>
      <c r="AE21" s="37">
        <f>SUM(AF21:AG21)</f>
        <v>5000</v>
      </c>
      <c r="AF21" s="37">
        <v>5000</v>
      </c>
      <c r="AG21" s="37">
        <v>0</v>
      </c>
      <c r="AH21" s="55"/>
      <c r="AI21" s="128"/>
      <c r="AJ21" s="55"/>
      <c r="AL21" s="55"/>
      <c r="AM21" s="55"/>
    </row>
    <row r="22" spans="1:39" s="53" customFormat="1" ht="60" customHeight="1" x14ac:dyDescent="0.25">
      <c r="A22" s="50"/>
      <c r="B22" s="17" t="s">
        <v>87</v>
      </c>
      <c r="C22" s="18" t="s">
        <v>105</v>
      </c>
      <c r="D22" s="19" t="s">
        <v>9</v>
      </c>
      <c r="E22" s="19" t="s">
        <v>106</v>
      </c>
      <c r="F22" s="19" t="s">
        <v>15</v>
      </c>
      <c r="G22" s="19" t="s">
        <v>15</v>
      </c>
      <c r="H22" s="51"/>
      <c r="I22" s="37">
        <f t="shared" si="6"/>
        <v>0</v>
      </c>
      <c r="J22" s="36">
        <v>0</v>
      </c>
      <c r="K22" s="36">
        <v>0</v>
      </c>
      <c r="L22" s="51"/>
      <c r="M22" s="37"/>
      <c r="N22" s="36"/>
      <c r="O22" s="36"/>
      <c r="P22" s="36"/>
      <c r="Q22" s="51"/>
      <c r="R22" s="37"/>
      <c r="S22" s="36"/>
      <c r="T22" s="36"/>
      <c r="U22" s="36"/>
      <c r="V22" s="51"/>
      <c r="W22" s="37"/>
      <c r="X22" s="36"/>
      <c r="Y22" s="36"/>
      <c r="Z22" s="51"/>
      <c r="AA22" s="37"/>
      <c r="AB22" s="36"/>
      <c r="AC22" s="36"/>
      <c r="AD22" s="51"/>
      <c r="AE22" s="37"/>
      <c r="AF22" s="36"/>
      <c r="AG22" s="36"/>
      <c r="AH22" s="51"/>
      <c r="AI22" s="128"/>
      <c r="AJ22" s="51"/>
      <c r="AL22" s="51"/>
      <c r="AM22" s="51"/>
    </row>
    <row r="23" spans="1:39" s="53" customFormat="1" ht="60" customHeight="1" x14ac:dyDescent="0.25">
      <c r="A23" s="50"/>
      <c r="B23" s="17" t="s">
        <v>399</v>
      </c>
      <c r="C23" s="18" t="s">
        <v>453</v>
      </c>
      <c r="D23" s="19" t="s">
        <v>64</v>
      </c>
      <c r="E23" s="19">
        <v>2022</v>
      </c>
      <c r="F23" s="19" t="s">
        <v>23</v>
      </c>
      <c r="G23" s="19" t="s">
        <v>23</v>
      </c>
      <c r="H23" s="51"/>
      <c r="I23" s="36">
        <f t="shared" si="6"/>
        <v>0</v>
      </c>
      <c r="J23" s="47"/>
      <c r="K23" s="47"/>
      <c r="L23" s="51"/>
      <c r="M23" s="36"/>
      <c r="N23" s="47"/>
      <c r="O23" s="47"/>
      <c r="P23" s="47"/>
      <c r="Q23" s="51"/>
      <c r="R23" s="36"/>
      <c r="S23" s="47"/>
      <c r="T23" s="47"/>
      <c r="U23" s="47"/>
      <c r="V23" s="51"/>
      <c r="W23" s="36"/>
      <c r="X23" s="47"/>
      <c r="Y23" s="47"/>
      <c r="Z23" s="51"/>
      <c r="AA23" s="36"/>
      <c r="AB23" s="47"/>
      <c r="AC23" s="47"/>
      <c r="AD23" s="51"/>
      <c r="AE23" s="36"/>
      <c r="AF23" s="47"/>
      <c r="AG23" s="47"/>
      <c r="AH23" s="51"/>
      <c r="AI23" s="128"/>
      <c r="AJ23" s="51"/>
      <c r="AL23" s="51"/>
      <c r="AM23" s="51"/>
    </row>
    <row r="24" spans="1:39" s="57" customFormat="1" ht="30.75" customHeight="1" x14ac:dyDescent="0.25">
      <c r="A24" s="54"/>
      <c r="B24" s="17"/>
      <c r="C24" s="105" t="s">
        <v>97</v>
      </c>
      <c r="D24" s="28"/>
      <c r="E24" s="45"/>
      <c r="F24" s="19"/>
      <c r="G24" s="45"/>
      <c r="H24" s="55"/>
      <c r="I24" s="37"/>
      <c r="J24" s="46"/>
      <c r="K24" s="46"/>
      <c r="L24" s="55"/>
      <c r="M24" s="37"/>
      <c r="N24" s="46"/>
      <c r="O24" s="46"/>
      <c r="P24" s="46"/>
      <c r="Q24" s="55"/>
      <c r="R24" s="37"/>
      <c r="S24" s="46"/>
      <c r="T24" s="46"/>
      <c r="U24" s="46"/>
      <c r="V24" s="55"/>
      <c r="W24" s="37"/>
      <c r="X24" s="46"/>
      <c r="Y24" s="46"/>
      <c r="Z24" s="55"/>
      <c r="AA24" s="37"/>
      <c r="AB24" s="46"/>
      <c r="AC24" s="46"/>
      <c r="AD24" s="55"/>
      <c r="AE24" s="37"/>
      <c r="AF24" s="46"/>
      <c r="AG24" s="46"/>
      <c r="AH24" s="55"/>
      <c r="AI24" s="128"/>
      <c r="AJ24" s="55"/>
      <c r="AL24" s="55"/>
      <c r="AM24" s="55"/>
    </row>
    <row r="25" spans="1:39" s="57" customFormat="1" ht="92.25" customHeight="1" x14ac:dyDescent="0.25">
      <c r="A25" s="54"/>
      <c r="B25" s="17" t="s">
        <v>89</v>
      </c>
      <c r="C25" s="22" t="s">
        <v>427</v>
      </c>
      <c r="D25" s="23" t="s">
        <v>108</v>
      </c>
      <c r="E25" s="19" t="s">
        <v>10</v>
      </c>
      <c r="F25" s="19" t="s">
        <v>14</v>
      </c>
      <c r="G25" s="23" t="s">
        <v>15</v>
      </c>
      <c r="H25" s="55"/>
      <c r="I25" s="37">
        <f t="shared" si="6"/>
        <v>0</v>
      </c>
      <c r="J25" s="37">
        <v>0</v>
      </c>
      <c r="K25" s="37">
        <v>0</v>
      </c>
      <c r="L25" s="55"/>
      <c r="M25" s="37"/>
      <c r="N25" s="37"/>
      <c r="O25" s="37"/>
      <c r="P25" s="37"/>
      <c r="Q25" s="55"/>
      <c r="R25" s="37"/>
      <c r="S25" s="37"/>
      <c r="T25" s="37"/>
      <c r="U25" s="37"/>
      <c r="V25" s="55"/>
      <c r="W25" s="37"/>
      <c r="X25" s="37"/>
      <c r="Y25" s="37"/>
      <c r="Z25" s="55"/>
      <c r="AA25" s="37"/>
      <c r="AB25" s="37"/>
      <c r="AC25" s="37"/>
      <c r="AD25" s="55"/>
      <c r="AE25" s="37"/>
      <c r="AF25" s="37"/>
      <c r="AG25" s="37"/>
      <c r="AH25" s="55"/>
      <c r="AI25" s="128"/>
      <c r="AJ25" s="55"/>
      <c r="AL25" s="55"/>
      <c r="AM25" s="55"/>
    </row>
    <row r="26" spans="1:39" s="53" customFormat="1" ht="60" customHeight="1" x14ac:dyDescent="0.25">
      <c r="A26" s="50"/>
      <c r="B26" s="17" t="s">
        <v>402</v>
      </c>
      <c r="C26" s="18" t="s">
        <v>501</v>
      </c>
      <c r="D26" s="19" t="s">
        <v>108</v>
      </c>
      <c r="E26" s="19" t="s">
        <v>25</v>
      </c>
      <c r="F26" s="19" t="s">
        <v>382</v>
      </c>
      <c r="G26" s="19" t="s">
        <v>11</v>
      </c>
      <c r="H26" s="51"/>
      <c r="I26" s="37">
        <f t="shared" si="6"/>
        <v>50000</v>
      </c>
      <c r="J26" s="36">
        <v>25000</v>
      </c>
      <c r="K26" s="36">
        <v>25000</v>
      </c>
      <c r="L26" s="51"/>
      <c r="M26" s="37">
        <f>SUM(N26:O26)</f>
        <v>10000</v>
      </c>
      <c r="N26" s="36">
        <v>5000</v>
      </c>
      <c r="O26" s="36">
        <v>5000</v>
      </c>
      <c r="P26" s="138" t="s">
        <v>479</v>
      </c>
      <c r="Q26" s="51"/>
      <c r="R26" s="37">
        <f>SUM(S26:T26)</f>
        <v>10000</v>
      </c>
      <c r="S26" s="36">
        <v>5000</v>
      </c>
      <c r="T26" s="36">
        <v>5000</v>
      </c>
      <c r="U26" s="138" t="s">
        <v>479</v>
      </c>
      <c r="V26" s="51"/>
      <c r="W26" s="37">
        <f>SUM(X26:Y26)</f>
        <v>10000</v>
      </c>
      <c r="X26" s="36">
        <v>5000</v>
      </c>
      <c r="Y26" s="36">
        <v>5000</v>
      </c>
      <c r="Z26" s="51"/>
      <c r="AA26" s="37">
        <f>SUM(AB26:AC26)</f>
        <v>10000</v>
      </c>
      <c r="AB26" s="36">
        <v>5000</v>
      </c>
      <c r="AC26" s="36">
        <v>5000</v>
      </c>
      <c r="AD26" s="51"/>
      <c r="AE26" s="37">
        <f>SUM(AF26:AG26)</f>
        <v>10000</v>
      </c>
      <c r="AF26" s="36">
        <v>5000</v>
      </c>
      <c r="AG26" s="36">
        <v>5000</v>
      </c>
      <c r="AH26" s="51"/>
      <c r="AI26" s="128"/>
      <c r="AJ26" s="51"/>
      <c r="AL26" s="51"/>
      <c r="AM26" s="51"/>
    </row>
    <row r="27" spans="1:39" s="53" customFormat="1" ht="32.25" customHeight="1" x14ac:dyDescent="0.25">
      <c r="A27" s="50"/>
      <c r="B27" s="17"/>
      <c r="C27" s="43" t="s">
        <v>98</v>
      </c>
      <c r="D27" s="19"/>
      <c r="E27" s="19"/>
      <c r="F27" s="19"/>
      <c r="G27" s="19"/>
      <c r="H27" s="51"/>
      <c r="I27" s="37">
        <f t="shared" si="6"/>
        <v>0</v>
      </c>
      <c r="J27" s="47"/>
      <c r="K27" s="47"/>
      <c r="L27" s="51"/>
      <c r="M27" s="37"/>
      <c r="N27" s="47"/>
      <c r="O27" s="47"/>
      <c r="P27" s="47"/>
      <c r="Q27" s="51"/>
      <c r="R27" s="37"/>
      <c r="S27" s="47"/>
      <c r="T27" s="47"/>
      <c r="U27" s="47"/>
      <c r="V27" s="51"/>
      <c r="W27" s="37"/>
      <c r="X27" s="47"/>
      <c r="Y27" s="47"/>
      <c r="Z27" s="51"/>
      <c r="AA27" s="37"/>
      <c r="AB27" s="47"/>
      <c r="AC27" s="47"/>
      <c r="AD27" s="51"/>
      <c r="AE27" s="37"/>
      <c r="AF27" s="47"/>
      <c r="AG27" s="47"/>
      <c r="AH27" s="51"/>
      <c r="AI27" s="128"/>
      <c r="AJ27" s="51"/>
      <c r="AL27" s="51"/>
      <c r="AM27" s="51"/>
    </row>
    <row r="28" spans="1:39" s="53" customFormat="1" ht="60" customHeight="1" x14ac:dyDescent="0.25">
      <c r="A28" s="50"/>
      <c r="B28" s="17" t="s">
        <v>403</v>
      </c>
      <c r="C28" s="58" t="s">
        <v>111</v>
      </c>
      <c r="D28" s="19" t="s">
        <v>109</v>
      </c>
      <c r="E28" s="19" t="s">
        <v>25</v>
      </c>
      <c r="F28" s="19" t="s">
        <v>383</v>
      </c>
      <c r="G28" s="19" t="s">
        <v>110</v>
      </c>
      <c r="H28" s="51"/>
      <c r="I28" s="37">
        <f t="shared" si="6"/>
        <v>25000</v>
      </c>
      <c r="J28" s="36">
        <v>7500</v>
      </c>
      <c r="K28" s="36">
        <v>17500</v>
      </c>
      <c r="L28" s="51"/>
      <c r="M28" s="37">
        <f>SUM(N28:O28)</f>
        <v>5000</v>
      </c>
      <c r="N28" s="36">
        <v>1500</v>
      </c>
      <c r="O28" s="36">
        <v>3500</v>
      </c>
      <c r="P28" s="138" t="s">
        <v>478</v>
      </c>
      <c r="Q28" s="51"/>
      <c r="R28" s="37">
        <f>SUM(S28:T28)</f>
        <v>5000</v>
      </c>
      <c r="S28" s="36">
        <v>1500</v>
      </c>
      <c r="T28" s="36">
        <v>3500</v>
      </c>
      <c r="U28" s="138" t="s">
        <v>478</v>
      </c>
      <c r="V28" s="51"/>
      <c r="W28" s="37">
        <f>SUM(X28:Y28)</f>
        <v>5000</v>
      </c>
      <c r="X28" s="36">
        <v>1500</v>
      </c>
      <c r="Y28" s="36">
        <v>3500</v>
      </c>
      <c r="Z28" s="51"/>
      <c r="AA28" s="37">
        <f>SUM(AB28:AC28)</f>
        <v>5000</v>
      </c>
      <c r="AB28" s="36">
        <v>1500</v>
      </c>
      <c r="AC28" s="36">
        <v>3500</v>
      </c>
      <c r="AD28" s="51"/>
      <c r="AE28" s="37">
        <f>SUM(AF28:AG28)</f>
        <v>5000</v>
      </c>
      <c r="AF28" s="36">
        <v>1500</v>
      </c>
      <c r="AG28" s="36">
        <v>3500</v>
      </c>
      <c r="AH28" s="51"/>
      <c r="AI28" s="128"/>
      <c r="AJ28" s="51"/>
      <c r="AL28" s="51"/>
      <c r="AM28" s="51"/>
    </row>
    <row r="29" spans="1:39" s="57" customFormat="1" ht="92.25" customHeight="1" x14ac:dyDescent="0.25">
      <c r="A29" s="54"/>
      <c r="B29" s="17" t="s">
        <v>404</v>
      </c>
      <c r="C29" s="22" t="s">
        <v>113</v>
      </c>
      <c r="D29" s="23" t="s">
        <v>112</v>
      </c>
      <c r="E29" s="23" t="s">
        <v>25</v>
      </c>
      <c r="F29" s="19" t="s">
        <v>114</v>
      </c>
      <c r="G29" s="23" t="s">
        <v>11</v>
      </c>
      <c r="H29" s="55"/>
      <c r="I29" s="37">
        <f t="shared" si="6"/>
        <v>12500</v>
      </c>
      <c r="J29" s="37">
        <v>12500</v>
      </c>
      <c r="K29" s="37">
        <v>0</v>
      </c>
      <c r="L29" s="55"/>
      <c r="M29" s="37">
        <f t="shared" ref="M29:M30" si="8">SUM(N29:O29)</f>
        <v>2500</v>
      </c>
      <c r="N29" s="37">
        <v>2500</v>
      </c>
      <c r="O29" s="37">
        <v>0</v>
      </c>
      <c r="P29" s="138" t="s">
        <v>478</v>
      </c>
      <c r="Q29" s="55"/>
      <c r="R29" s="37">
        <f t="shared" ref="R29:R30" si="9">SUM(S29:T29)</f>
        <v>2500</v>
      </c>
      <c r="S29" s="37">
        <v>2500</v>
      </c>
      <c r="T29" s="37">
        <v>0</v>
      </c>
      <c r="U29" s="138" t="s">
        <v>478</v>
      </c>
      <c r="V29" s="55"/>
      <c r="W29" s="37">
        <f t="shared" ref="W29:W30" si="10">SUM(X29:Y29)</f>
        <v>2500</v>
      </c>
      <c r="X29" s="37">
        <v>2500</v>
      </c>
      <c r="Y29" s="37">
        <v>0</v>
      </c>
      <c r="Z29" s="55"/>
      <c r="AA29" s="37">
        <f t="shared" ref="AA29:AA30" si="11">SUM(AB29:AC29)</f>
        <v>2500</v>
      </c>
      <c r="AB29" s="37">
        <v>2500</v>
      </c>
      <c r="AC29" s="37">
        <v>0</v>
      </c>
      <c r="AD29" s="55"/>
      <c r="AE29" s="37">
        <f t="shared" ref="AE29:AE30" si="12">SUM(AF29:AG29)</f>
        <v>2500</v>
      </c>
      <c r="AF29" s="37">
        <v>2500</v>
      </c>
      <c r="AG29" s="37">
        <v>0</v>
      </c>
      <c r="AH29" s="55"/>
      <c r="AI29" s="128"/>
      <c r="AJ29" s="55"/>
      <c r="AL29" s="55"/>
      <c r="AM29" s="55"/>
    </row>
    <row r="30" spans="1:39" s="53" customFormat="1" ht="60" customHeight="1" thickBot="1" x14ac:dyDescent="0.3">
      <c r="A30" s="50"/>
      <c r="B30" s="17" t="s">
        <v>405</v>
      </c>
      <c r="C30" s="18" t="s">
        <v>364</v>
      </c>
      <c r="D30" s="19" t="s">
        <v>116</v>
      </c>
      <c r="E30" s="19" t="s">
        <v>25</v>
      </c>
      <c r="F30" s="19" t="s">
        <v>409</v>
      </c>
      <c r="G30" s="19" t="s">
        <v>11</v>
      </c>
      <c r="H30" s="51"/>
      <c r="I30" s="37">
        <f t="shared" si="6"/>
        <v>25000</v>
      </c>
      <c r="J30" s="36">
        <v>25000</v>
      </c>
      <c r="K30" s="36">
        <v>0</v>
      </c>
      <c r="L30" s="51"/>
      <c r="M30" s="37">
        <f t="shared" si="8"/>
        <v>5000</v>
      </c>
      <c r="N30" s="36">
        <v>5000</v>
      </c>
      <c r="O30" s="36">
        <v>0</v>
      </c>
      <c r="P30" s="138" t="s">
        <v>480</v>
      </c>
      <c r="Q30" s="51"/>
      <c r="R30" s="37">
        <f t="shared" si="9"/>
        <v>5000</v>
      </c>
      <c r="S30" s="36">
        <v>5000</v>
      </c>
      <c r="T30" s="36">
        <v>0</v>
      </c>
      <c r="U30" s="138" t="s">
        <v>480</v>
      </c>
      <c r="V30" s="51"/>
      <c r="W30" s="37">
        <f t="shared" si="10"/>
        <v>5000</v>
      </c>
      <c r="X30" s="36">
        <v>5000</v>
      </c>
      <c r="Y30" s="36">
        <v>0</v>
      </c>
      <c r="Z30" s="51"/>
      <c r="AA30" s="37">
        <f t="shared" si="11"/>
        <v>5000</v>
      </c>
      <c r="AB30" s="36">
        <v>5000</v>
      </c>
      <c r="AC30" s="36">
        <v>0</v>
      </c>
      <c r="AD30" s="51"/>
      <c r="AE30" s="37">
        <f t="shared" si="12"/>
        <v>5000</v>
      </c>
      <c r="AF30" s="36">
        <v>5000</v>
      </c>
      <c r="AG30" s="36">
        <v>0</v>
      </c>
      <c r="AH30" s="51"/>
      <c r="AI30" s="128"/>
      <c r="AJ30" s="51"/>
      <c r="AL30" s="51"/>
      <c r="AM30" s="51"/>
    </row>
    <row r="31" spans="1:39" s="53" customFormat="1" ht="60" customHeight="1" thickTop="1" thickBot="1" x14ac:dyDescent="0.3">
      <c r="A31" s="50"/>
      <c r="B31" s="17"/>
      <c r="C31" s="18"/>
      <c r="D31" s="19"/>
      <c r="E31" s="20"/>
      <c r="F31" s="19"/>
      <c r="G31" s="19"/>
      <c r="H31" s="51"/>
      <c r="I31" s="48">
        <f>SUM(I7:I30)</f>
        <v>1792500</v>
      </c>
      <c r="J31" s="48">
        <f>SUM(J7:J30)</f>
        <v>942000</v>
      </c>
      <c r="K31" s="48">
        <f>SUM(K7:K30)</f>
        <v>850500</v>
      </c>
      <c r="L31" s="51"/>
      <c r="M31" s="48">
        <f>SUM(M7:M30)</f>
        <v>359500</v>
      </c>
      <c r="N31" s="48">
        <f>SUM(N7:N30)</f>
        <v>184000</v>
      </c>
      <c r="O31" s="48">
        <f>SUM(O7:O30)</f>
        <v>175500</v>
      </c>
      <c r="P31" s="48">
        <f>SUM(P7:P30)</f>
        <v>0</v>
      </c>
      <c r="Q31" s="51"/>
      <c r="R31" s="48">
        <f>SUM(R7:R30)</f>
        <v>359500</v>
      </c>
      <c r="S31" s="48">
        <f>SUM(S7:S30)</f>
        <v>184000</v>
      </c>
      <c r="T31" s="48">
        <f>SUM(T7:T30)</f>
        <v>175500</v>
      </c>
      <c r="U31" s="48">
        <f>SUM(U7:U30)</f>
        <v>0</v>
      </c>
      <c r="V31" s="51"/>
      <c r="W31" s="48">
        <f>SUM(W7:W30)</f>
        <v>359500</v>
      </c>
      <c r="X31" s="48">
        <f>SUM(X7:X30)</f>
        <v>192500</v>
      </c>
      <c r="Y31" s="48">
        <f>SUM(Y7:Y30)</f>
        <v>167000</v>
      </c>
      <c r="Z31" s="51"/>
      <c r="AA31" s="48">
        <f>SUM(AA7:AA30)</f>
        <v>359500</v>
      </c>
      <c r="AB31" s="48">
        <f>SUM(AB7:AB30)</f>
        <v>192500</v>
      </c>
      <c r="AC31" s="48">
        <f>SUM(AC7:AC30)</f>
        <v>167000</v>
      </c>
      <c r="AD31" s="51"/>
      <c r="AE31" s="48">
        <f>SUM(AE7:AE30)</f>
        <v>354500</v>
      </c>
      <c r="AF31" s="48">
        <f>SUM(AF7:AF30)</f>
        <v>187500</v>
      </c>
      <c r="AG31" s="48">
        <f>SUM(AG7:AG30)</f>
        <v>167000</v>
      </c>
      <c r="AH31" s="51"/>
      <c r="AI31" s="128"/>
      <c r="AJ31" s="51"/>
      <c r="AL31" s="51"/>
      <c r="AM31" s="51"/>
    </row>
    <row r="32" spans="1:39" s="57" customFormat="1" ht="13.5" thickTop="1" x14ac:dyDescent="0.2">
      <c r="A32" s="54"/>
      <c r="B32" s="49"/>
      <c r="H32" s="55"/>
      <c r="K32" s="55">
        <f>SUM(J31:K31)</f>
        <v>1792500</v>
      </c>
      <c r="L32" s="55"/>
      <c r="O32" s="55">
        <f>SUM(N31:O31)</f>
        <v>359500</v>
      </c>
      <c r="Q32" s="55"/>
      <c r="T32" s="55">
        <f>SUM(S31:T31)</f>
        <v>359500</v>
      </c>
      <c r="V32" s="55"/>
      <c r="Y32" s="55">
        <f>SUM(X31:Y31)</f>
        <v>359500</v>
      </c>
      <c r="Z32" s="55"/>
      <c r="AC32" s="55">
        <f>SUM(AB31:AC31)</f>
        <v>359500</v>
      </c>
      <c r="AD32" s="55"/>
      <c r="AG32" s="55">
        <f>SUM(AF31:AG31)</f>
        <v>354500</v>
      </c>
      <c r="AH32" s="55"/>
      <c r="AI32" s="55"/>
      <c r="AJ32" s="55"/>
      <c r="AL32" s="55"/>
      <c r="AM32" s="55"/>
    </row>
    <row r="33" spans="1:39" s="57" customFormat="1" ht="40.5" customHeight="1" x14ac:dyDescent="0.2">
      <c r="A33" s="54"/>
      <c r="B33" s="6"/>
      <c r="C33" s="7"/>
      <c r="D33" s="8"/>
      <c r="E33" s="8"/>
      <c r="F33" s="8"/>
      <c r="G33" s="8"/>
      <c r="H33" s="55"/>
      <c r="I33" s="8"/>
      <c r="J33" s="8"/>
      <c r="K33" s="8"/>
      <c r="L33" s="55"/>
      <c r="M33" s="8"/>
      <c r="N33" s="8"/>
      <c r="O33" s="8"/>
      <c r="P33" s="8"/>
      <c r="Q33" s="55"/>
      <c r="R33" s="8"/>
      <c r="S33" s="8"/>
      <c r="T33" s="8"/>
      <c r="U33" s="8"/>
      <c r="V33" s="55"/>
      <c r="W33" s="8"/>
      <c r="X33" s="8"/>
      <c r="Y33" s="8"/>
      <c r="Z33" s="55"/>
      <c r="AA33" s="8"/>
      <c r="AB33" s="8"/>
      <c r="AC33" s="8"/>
      <c r="AD33" s="55"/>
      <c r="AE33" s="8"/>
      <c r="AF33" s="8"/>
      <c r="AG33" s="8"/>
      <c r="AH33" s="55"/>
      <c r="AI33" s="55"/>
      <c r="AJ33" s="55"/>
      <c r="AL33" s="55"/>
      <c r="AM33" s="55"/>
    </row>
    <row r="34" spans="1:39" s="57" customFormat="1" ht="21.75" customHeight="1" x14ac:dyDescent="0.2">
      <c r="A34" s="54"/>
      <c r="B34" s="169" t="s">
        <v>62</v>
      </c>
      <c r="C34" s="170"/>
      <c r="D34" s="170"/>
      <c r="E34" s="170"/>
      <c r="F34" s="170"/>
      <c r="G34" s="170"/>
      <c r="H34" s="59"/>
      <c r="I34" s="60"/>
      <c r="J34" s="60"/>
      <c r="K34" s="60"/>
      <c r="L34" s="55"/>
      <c r="M34" s="60"/>
      <c r="N34" s="60"/>
      <c r="O34" s="60"/>
      <c r="P34" s="60"/>
      <c r="Q34" s="55"/>
      <c r="R34" s="60"/>
      <c r="S34" s="60"/>
      <c r="T34" s="60"/>
      <c r="U34" s="60"/>
      <c r="V34" s="55"/>
      <c r="W34" s="60"/>
      <c r="X34" s="60"/>
      <c r="Y34" s="60"/>
      <c r="Z34" s="55"/>
      <c r="AA34" s="60"/>
      <c r="AB34" s="60"/>
      <c r="AC34" s="60"/>
      <c r="AD34" s="55"/>
      <c r="AE34" s="60"/>
      <c r="AF34" s="60"/>
      <c r="AG34" s="60"/>
      <c r="AH34" s="55"/>
      <c r="AI34" s="55"/>
      <c r="AJ34" s="55"/>
      <c r="AL34" s="55"/>
      <c r="AM34" s="55"/>
    </row>
    <row r="35" spans="1:39" s="57" customFormat="1" ht="36" customHeight="1" x14ac:dyDescent="0.2">
      <c r="A35" s="54"/>
      <c r="B35" s="41" t="s">
        <v>1</v>
      </c>
      <c r="C35" s="41" t="s">
        <v>2</v>
      </c>
      <c r="D35" s="41" t="s">
        <v>3</v>
      </c>
      <c r="E35" s="41" t="s">
        <v>4</v>
      </c>
      <c r="F35" s="42" t="s">
        <v>5</v>
      </c>
      <c r="G35" s="41" t="s">
        <v>6</v>
      </c>
      <c r="H35" s="55"/>
      <c r="I35" s="41" t="s">
        <v>44</v>
      </c>
      <c r="J35" s="42" t="s">
        <v>42</v>
      </c>
      <c r="K35" s="41" t="s">
        <v>43</v>
      </c>
      <c r="L35" s="55"/>
      <c r="M35" s="41" t="s">
        <v>443</v>
      </c>
      <c r="N35" s="42" t="s">
        <v>42</v>
      </c>
      <c r="O35" s="41" t="s">
        <v>43</v>
      </c>
      <c r="P35" s="136" t="s">
        <v>469</v>
      </c>
      <c r="Q35" s="55"/>
      <c r="R35" s="41" t="s">
        <v>444</v>
      </c>
      <c r="S35" s="42" t="s">
        <v>42</v>
      </c>
      <c r="T35" s="41" t="s">
        <v>43</v>
      </c>
      <c r="U35" s="42" t="s">
        <v>42</v>
      </c>
      <c r="V35" s="55"/>
      <c r="W35" s="41" t="s">
        <v>445</v>
      </c>
      <c r="X35" s="42" t="s">
        <v>42</v>
      </c>
      <c r="Y35" s="41" t="s">
        <v>43</v>
      </c>
      <c r="Z35" s="55"/>
      <c r="AA35" s="41" t="s">
        <v>446</v>
      </c>
      <c r="AB35" s="42" t="s">
        <v>42</v>
      </c>
      <c r="AC35" s="41" t="s">
        <v>43</v>
      </c>
      <c r="AD35" s="55"/>
      <c r="AE35" s="41" t="s">
        <v>447</v>
      </c>
      <c r="AF35" s="42" t="s">
        <v>42</v>
      </c>
      <c r="AG35" s="41" t="s">
        <v>43</v>
      </c>
      <c r="AH35" s="55"/>
      <c r="AI35" s="55"/>
      <c r="AJ35" s="55"/>
      <c r="AL35" s="55"/>
      <c r="AM35" s="55"/>
    </row>
    <row r="36" spans="1:39" s="53" customFormat="1" ht="42.75" customHeight="1" x14ac:dyDescent="0.25">
      <c r="A36" s="50"/>
      <c r="B36" s="101"/>
      <c r="C36" s="102" t="s">
        <v>119</v>
      </c>
      <c r="D36" s="19"/>
      <c r="E36" s="20"/>
      <c r="F36" s="28"/>
      <c r="G36" s="28"/>
      <c r="H36" s="51"/>
      <c r="I36" s="36"/>
      <c r="J36" s="36"/>
      <c r="K36" s="36"/>
      <c r="L36" s="51"/>
      <c r="M36" s="36"/>
      <c r="N36" s="36"/>
      <c r="O36" s="36"/>
      <c r="P36" s="36"/>
      <c r="Q36" s="51"/>
      <c r="R36" s="36"/>
      <c r="S36" s="36"/>
      <c r="T36" s="36"/>
      <c r="U36" s="36"/>
      <c r="V36" s="51"/>
      <c r="W36" s="36"/>
      <c r="X36" s="36"/>
      <c r="Y36" s="36"/>
      <c r="Z36" s="51"/>
      <c r="AA36" s="36"/>
      <c r="AB36" s="36"/>
      <c r="AC36" s="36"/>
      <c r="AD36" s="51"/>
      <c r="AE36" s="36"/>
      <c r="AF36" s="36"/>
      <c r="AG36" s="36"/>
      <c r="AH36" s="51"/>
      <c r="AI36" s="128"/>
      <c r="AJ36" s="51"/>
      <c r="AL36" s="51"/>
      <c r="AM36" s="51"/>
    </row>
    <row r="37" spans="1:39" s="57" customFormat="1" ht="60" customHeight="1" x14ac:dyDescent="0.25">
      <c r="A37" s="54"/>
      <c r="B37" s="21" t="s">
        <v>117</v>
      </c>
      <c r="C37" s="22" t="s">
        <v>118</v>
      </c>
      <c r="D37" s="23" t="s">
        <v>120</v>
      </c>
      <c r="E37" s="24">
        <v>2021</v>
      </c>
      <c r="F37" s="19" t="s">
        <v>14</v>
      </c>
      <c r="G37" s="19" t="s">
        <v>15</v>
      </c>
      <c r="H37" s="55"/>
      <c r="I37" s="37">
        <f>SUM(J37:K37)</f>
        <v>0</v>
      </c>
      <c r="J37" s="37">
        <v>0</v>
      </c>
      <c r="K37" s="37">
        <v>0</v>
      </c>
      <c r="L37" s="55"/>
      <c r="M37" s="37"/>
      <c r="N37" s="37"/>
      <c r="O37" s="37"/>
      <c r="P37" s="37"/>
      <c r="Q37" s="55"/>
      <c r="R37" s="37"/>
      <c r="S37" s="37"/>
      <c r="T37" s="37"/>
      <c r="U37" s="37"/>
      <c r="V37" s="55"/>
      <c r="W37" s="37"/>
      <c r="X37" s="37"/>
      <c r="Y37" s="37"/>
      <c r="Z37" s="55"/>
      <c r="AA37" s="37"/>
      <c r="AB37" s="37"/>
      <c r="AC37" s="37"/>
      <c r="AD37" s="55"/>
      <c r="AE37" s="37"/>
      <c r="AF37" s="37"/>
      <c r="AG37" s="37"/>
      <c r="AH37" s="55"/>
      <c r="AI37" s="128"/>
      <c r="AJ37" s="55"/>
      <c r="AL37" s="55"/>
      <c r="AM37" s="55"/>
    </row>
    <row r="38" spans="1:39" s="57" customFormat="1" ht="60" customHeight="1" x14ac:dyDescent="0.25">
      <c r="A38" s="54"/>
      <c r="B38" s="21" t="s">
        <v>66</v>
      </c>
      <c r="C38" s="22" t="s">
        <v>121</v>
      </c>
      <c r="D38" s="23" t="s">
        <v>122</v>
      </c>
      <c r="E38" s="24" t="s">
        <v>17</v>
      </c>
      <c r="F38" s="23" t="s">
        <v>14</v>
      </c>
      <c r="G38" s="23" t="s">
        <v>15</v>
      </c>
      <c r="H38" s="55"/>
      <c r="I38" s="37">
        <f t="shared" ref="I38:I57" si="13">SUM(J38:K38)</f>
        <v>0</v>
      </c>
      <c r="J38" s="37">
        <v>0</v>
      </c>
      <c r="K38" s="37">
        <v>0</v>
      </c>
      <c r="L38" s="55"/>
      <c r="M38" s="37"/>
      <c r="N38" s="37"/>
      <c r="O38" s="37"/>
      <c r="P38" s="37"/>
      <c r="Q38" s="55"/>
      <c r="R38" s="37"/>
      <c r="S38" s="37"/>
      <c r="T38" s="37"/>
      <c r="U38" s="37"/>
      <c r="V38" s="55"/>
      <c r="W38" s="37"/>
      <c r="X38" s="37"/>
      <c r="Y38" s="37"/>
      <c r="Z38" s="55"/>
      <c r="AA38" s="37"/>
      <c r="AB38" s="37"/>
      <c r="AC38" s="37"/>
      <c r="AD38" s="55"/>
      <c r="AE38" s="37"/>
      <c r="AF38" s="37"/>
      <c r="AG38" s="37"/>
      <c r="AH38" s="55"/>
      <c r="AI38" s="128"/>
      <c r="AJ38" s="55"/>
      <c r="AL38" s="55"/>
      <c r="AM38" s="55"/>
    </row>
    <row r="39" spans="1:39" s="57" customFormat="1" ht="67.5" customHeight="1" x14ac:dyDescent="0.25">
      <c r="A39" s="54"/>
      <c r="B39" s="25" t="s">
        <v>123</v>
      </c>
      <c r="C39" s="22" t="s">
        <v>124</v>
      </c>
      <c r="D39" s="23" t="s">
        <v>122</v>
      </c>
      <c r="E39" s="24" t="s">
        <v>125</v>
      </c>
      <c r="F39" s="45" t="s">
        <v>126</v>
      </c>
      <c r="G39" s="24" t="s">
        <v>15</v>
      </c>
      <c r="H39" s="55"/>
      <c r="I39" s="37">
        <f t="shared" si="13"/>
        <v>0</v>
      </c>
      <c r="J39" s="46">
        <v>0</v>
      </c>
      <c r="K39" s="46">
        <v>0</v>
      </c>
      <c r="L39" s="55"/>
      <c r="M39" s="37"/>
      <c r="N39" s="46"/>
      <c r="O39" s="46"/>
      <c r="P39" s="46"/>
      <c r="Q39" s="55"/>
      <c r="R39" s="37"/>
      <c r="S39" s="46"/>
      <c r="T39" s="46"/>
      <c r="U39" s="46"/>
      <c r="V39" s="55"/>
      <c r="W39" s="37"/>
      <c r="X39" s="46"/>
      <c r="Y39" s="46"/>
      <c r="Z39" s="55"/>
      <c r="AA39" s="37"/>
      <c r="AB39" s="46"/>
      <c r="AC39" s="46"/>
      <c r="AD39" s="55"/>
      <c r="AE39" s="37"/>
      <c r="AF39" s="46"/>
      <c r="AG39" s="46"/>
      <c r="AH39" s="55"/>
      <c r="AI39" s="128"/>
      <c r="AJ39" s="55"/>
      <c r="AL39" s="55"/>
      <c r="AM39" s="55"/>
    </row>
    <row r="40" spans="1:39" s="53" customFormat="1" ht="60" customHeight="1" x14ac:dyDescent="0.25">
      <c r="A40" s="50"/>
      <c r="B40" s="17" t="s">
        <v>127</v>
      </c>
      <c r="C40" s="18" t="s">
        <v>128</v>
      </c>
      <c r="D40" s="19" t="s">
        <v>122</v>
      </c>
      <c r="E40" s="20" t="s">
        <v>41</v>
      </c>
      <c r="F40" s="19" t="s">
        <v>14</v>
      </c>
      <c r="G40" s="19" t="s">
        <v>15</v>
      </c>
      <c r="H40" s="51"/>
      <c r="I40" s="37">
        <f t="shared" si="13"/>
        <v>0</v>
      </c>
      <c r="J40" s="36">
        <v>0</v>
      </c>
      <c r="K40" s="36">
        <v>0</v>
      </c>
      <c r="L40" s="51"/>
      <c r="M40" s="37"/>
      <c r="N40" s="36"/>
      <c r="O40" s="36"/>
      <c r="P40" s="36"/>
      <c r="Q40" s="51"/>
      <c r="R40" s="37"/>
      <c r="S40" s="36"/>
      <c r="T40" s="36"/>
      <c r="U40" s="36"/>
      <c r="V40" s="51"/>
      <c r="W40" s="37"/>
      <c r="X40" s="36"/>
      <c r="Y40" s="36"/>
      <c r="Z40" s="51"/>
      <c r="AA40" s="37"/>
      <c r="AB40" s="36"/>
      <c r="AC40" s="36"/>
      <c r="AD40" s="51"/>
      <c r="AE40" s="37"/>
      <c r="AF40" s="36"/>
      <c r="AG40" s="36"/>
      <c r="AH40" s="51"/>
      <c r="AI40" s="128"/>
      <c r="AJ40" s="51"/>
      <c r="AL40" s="51"/>
      <c r="AM40" s="51"/>
    </row>
    <row r="41" spans="1:39" s="57" customFormat="1" ht="87" customHeight="1" x14ac:dyDescent="0.25">
      <c r="A41" s="54"/>
      <c r="B41" s="21" t="s">
        <v>72</v>
      </c>
      <c r="C41" s="22" t="s">
        <v>129</v>
      </c>
      <c r="D41" s="23" t="s">
        <v>9</v>
      </c>
      <c r="E41" s="24" t="s">
        <v>130</v>
      </c>
      <c r="F41" s="23" t="s">
        <v>14</v>
      </c>
      <c r="G41" s="23" t="s">
        <v>15</v>
      </c>
      <c r="H41" s="55"/>
      <c r="I41" s="37">
        <f t="shared" si="13"/>
        <v>0</v>
      </c>
      <c r="J41" s="37">
        <v>0</v>
      </c>
      <c r="K41" s="37">
        <v>0</v>
      </c>
      <c r="L41" s="55"/>
      <c r="M41" s="37"/>
      <c r="N41" s="37"/>
      <c r="O41" s="37"/>
      <c r="P41" s="37"/>
      <c r="Q41" s="55"/>
      <c r="R41" s="37"/>
      <c r="S41" s="37"/>
      <c r="T41" s="37"/>
      <c r="U41" s="37"/>
      <c r="V41" s="55"/>
      <c r="W41" s="37"/>
      <c r="X41" s="37"/>
      <c r="Y41" s="37"/>
      <c r="Z41" s="55"/>
      <c r="AA41" s="37"/>
      <c r="AB41" s="37"/>
      <c r="AC41" s="37"/>
      <c r="AD41" s="55"/>
      <c r="AE41" s="37"/>
      <c r="AF41" s="37"/>
      <c r="AG41" s="37"/>
      <c r="AH41" s="55"/>
      <c r="AI41" s="128"/>
      <c r="AJ41" s="55"/>
      <c r="AL41" s="55"/>
      <c r="AM41" s="55"/>
    </row>
    <row r="42" spans="1:39" s="53" customFormat="1" ht="60" customHeight="1" x14ac:dyDescent="0.25">
      <c r="A42" s="50"/>
      <c r="B42" s="17" t="s">
        <v>131</v>
      </c>
      <c r="C42" s="18" t="s">
        <v>132</v>
      </c>
      <c r="D42" s="19" t="s">
        <v>133</v>
      </c>
      <c r="E42" s="20">
        <v>2023</v>
      </c>
      <c r="F42" s="19" t="s">
        <v>14</v>
      </c>
      <c r="G42" s="29" t="s">
        <v>15</v>
      </c>
      <c r="H42" s="51"/>
      <c r="I42" s="37">
        <f t="shared" si="13"/>
        <v>0</v>
      </c>
      <c r="J42" s="36">
        <v>0</v>
      </c>
      <c r="K42" s="36">
        <v>0</v>
      </c>
      <c r="L42" s="51"/>
      <c r="M42" s="37"/>
      <c r="N42" s="36"/>
      <c r="O42" s="36"/>
      <c r="P42" s="36"/>
      <c r="Q42" s="51"/>
      <c r="R42" s="37"/>
      <c r="S42" s="36"/>
      <c r="T42" s="36"/>
      <c r="U42" s="36"/>
      <c r="V42" s="51"/>
      <c r="W42" s="37"/>
      <c r="X42" s="36"/>
      <c r="Y42" s="36"/>
      <c r="Z42" s="51"/>
      <c r="AA42" s="37"/>
      <c r="AB42" s="36"/>
      <c r="AC42" s="36"/>
      <c r="AD42" s="51"/>
      <c r="AE42" s="37"/>
      <c r="AF42" s="36"/>
      <c r="AG42" s="36"/>
      <c r="AH42" s="51"/>
      <c r="AI42" s="128"/>
      <c r="AJ42" s="51"/>
      <c r="AL42" s="51"/>
      <c r="AM42" s="51"/>
    </row>
    <row r="43" spans="1:39" s="53" customFormat="1" ht="60" customHeight="1" x14ac:dyDescent="0.25">
      <c r="A43" s="50"/>
      <c r="B43" s="17" t="s">
        <v>77</v>
      </c>
      <c r="C43" s="18" t="s">
        <v>384</v>
      </c>
      <c r="D43" s="19" t="s">
        <v>134</v>
      </c>
      <c r="E43" s="20" t="s">
        <v>130</v>
      </c>
      <c r="F43" s="19" t="s">
        <v>18</v>
      </c>
      <c r="G43" s="19" t="s">
        <v>18</v>
      </c>
      <c r="H43" s="51"/>
      <c r="I43" s="36">
        <f t="shared" si="13"/>
        <v>0</v>
      </c>
      <c r="J43" s="36"/>
      <c r="K43" s="36"/>
      <c r="L43" s="51"/>
      <c r="M43" s="36"/>
      <c r="N43" s="36"/>
      <c r="O43" s="36"/>
      <c r="P43" s="36"/>
      <c r="Q43" s="51"/>
      <c r="R43" s="36"/>
      <c r="S43" s="36"/>
      <c r="T43" s="36"/>
      <c r="U43" s="36"/>
      <c r="V43" s="51"/>
      <c r="W43" s="36"/>
      <c r="X43" s="36"/>
      <c r="Y43" s="36"/>
      <c r="Z43" s="51"/>
      <c r="AA43" s="36"/>
      <c r="AB43" s="36"/>
      <c r="AC43" s="36"/>
      <c r="AD43" s="51"/>
      <c r="AE43" s="36"/>
      <c r="AF43" s="36"/>
      <c r="AG43" s="36"/>
      <c r="AH43" s="51"/>
      <c r="AI43" s="128"/>
      <c r="AJ43" s="51"/>
      <c r="AL43" s="51"/>
      <c r="AM43" s="51"/>
    </row>
    <row r="44" spans="1:39" s="57" customFormat="1" ht="37.5" customHeight="1" x14ac:dyDescent="0.25">
      <c r="A44" s="54"/>
      <c r="B44" s="103"/>
      <c r="C44" s="104" t="s">
        <v>97</v>
      </c>
      <c r="D44" s="23"/>
      <c r="E44" s="24"/>
      <c r="F44" s="23"/>
      <c r="G44" s="23"/>
      <c r="H44" s="55"/>
      <c r="I44" s="37"/>
      <c r="J44" s="37"/>
      <c r="K44" s="37"/>
      <c r="L44" s="55"/>
      <c r="M44" s="37"/>
      <c r="N44" s="37"/>
      <c r="O44" s="37"/>
      <c r="P44" s="37"/>
      <c r="Q44" s="55"/>
      <c r="R44" s="37"/>
      <c r="S44" s="37"/>
      <c r="T44" s="37"/>
      <c r="U44" s="37"/>
      <c r="V44" s="55"/>
      <c r="W44" s="37"/>
      <c r="X44" s="37"/>
      <c r="Y44" s="37"/>
      <c r="Z44" s="55"/>
      <c r="AA44" s="37"/>
      <c r="AB44" s="37"/>
      <c r="AC44" s="37"/>
      <c r="AD44" s="55"/>
      <c r="AE44" s="37"/>
      <c r="AF44" s="37"/>
      <c r="AG44" s="37"/>
      <c r="AH44" s="55"/>
      <c r="AI44" s="128"/>
      <c r="AJ44" s="55"/>
      <c r="AL44" s="55"/>
      <c r="AM44" s="55"/>
    </row>
    <row r="45" spans="1:39" s="53" customFormat="1" ht="60" customHeight="1" x14ac:dyDescent="0.25">
      <c r="A45" s="50"/>
      <c r="B45" s="44" t="s">
        <v>135</v>
      </c>
      <c r="C45" s="18" t="s">
        <v>136</v>
      </c>
      <c r="D45" s="19" t="s">
        <v>64</v>
      </c>
      <c r="E45" s="20" t="s">
        <v>76</v>
      </c>
      <c r="F45" s="19" t="s">
        <v>14</v>
      </c>
      <c r="G45" s="19" t="s">
        <v>15</v>
      </c>
      <c r="H45" s="51"/>
      <c r="I45" s="37">
        <f t="shared" si="13"/>
        <v>0</v>
      </c>
      <c r="J45" s="36">
        <v>0</v>
      </c>
      <c r="K45" s="36">
        <v>0</v>
      </c>
      <c r="L45" s="51"/>
      <c r="M45" s="37"/>
      <c r="N45" s="36"/>
      <c r="O45" s="36"/>
      <c r="P45" s="36"/>
      <c r="Q45" s="51"/>
      <c r="R45" s="37"/>
      <c r="S45" s="36"/>
      <c r="T45" s="36"/>
      <c r="U45" s="36"/>
      <c r="V45" s="51"/>
      <c r="W45" s="37"/>
      <c r="X45" s="36"/>
      <c r="Y45" s="36"/>
      <c r="Z45" s="51"/>
      <c r="AA45" s="37"/>
      <c r="AB45" s="36"/>
      <c r="AC45" s="36"/>
      <c r="AD45" s="51"/>
      <c r="AE45" s="37"/>
      <c r="AF45" s="36"/>
      <c r="AG45" s="36"/>
      <c r="AH45" s="51"/>
      <c r="AI45" s="128"/>
      <c r="AJ45" s="51"/>
      <c r="AL45" s="51"/>
      <c r="AM45" s="51"/>
    </row>
    <row r="46" spans="1:39" s="53" customFormat="1" ht="60" customHeight="1" x14ac:dyDescent="0.25">
      <c r="A46" s="50"/>
      <c r="B46" s="17" t="s">
        <v>83</v>
      </c>
      <c r="C46" s="18" t="s">
        <v>137</v>
      </c>
      <c r="D46" s="19" t="s">
        <v>138</v>
      </c>
      <c r="E46" s="20" t="s">
        <v>10</v>
      </c>
      <c r="F46" s="19" t="s">
        <v>14</v>
      </c>
      <c r="G46" s="19" t="s">
        <v>15</v>
      </c>
      <c r="H46" s="51"/>
      <c r="I46" s="37">
        <f t="shared" si="13"/>
        <v>0</v>
      </c>
      <c r="J46" s="36">
        <v>0</v>
      </c>
      <c r="K46" s="36">
        <v>0</v>
      </c>
      <c r="L46" s="51"/>
      <c r="M46" s="37"/>
      <c r="N46" s="36"/>
      <c r="O46" s="36"/>
      <c r="P46" s="36"/>
      <c r="Q46" s="51"/>
      <c r="R46" s="37"/>
      <c r="S46" s="36"/>
      <c r="T46" s="36"/>
      <c r="U46" s="36"/>
      <c r="V46" s="51"/>
      <c r="W46" s="37"/>
      <c r="X46" s="36"/>
      <c r="Y46" s="36"/>
      <c r="Z46" s="51"/>
      <c r="AA46" s="37"/>
      <c r="AB46" s="36"/>
      <c r="AC46" s="36"/>
      <c r="AD46" s="51"/>
      <c r="AE46" s="37"/>
      <c r="AF46" s="36"/>
      <c r="AG46" s="36"/>
      <c r="AH46" s="51"/>
      <c r="AI46" s="128"/>
      <c r="AJ46" s="51"/>
      <c r="AL46" s="51"/>
      <c r="AM46" s="51"/>
    </row>
    <row r="47" spans="1:39" s="53" customFormat="1" ht="60" customHeight="1" x14ac:dyDescent="0.25">
      <c r="A47" s="50"/>
      <c r="B47" s="17" t="s">
        <v>139</v>
      </c>
      <c r="C47" s="58" t="s">
        <v>140</v>
      </c>
      <c r="D47" s="19" t="s">
        <v>9</v>
      </c>
      <c r="E47" s="20" t="s">
        <v>130</v>
      </c>
      <c r="F47" s="19" t="s">
        <v>14</v>
      </c>
      <c r="G47" s="19" t="s">
        <v>15</v>
      </c>
      <c r="H47" s="51"/>
      <c r="I47" s="37">
        <f t="shared" si="13"/>
        <v>0</v>
      </c>
      <c r="J47" s="36">
        <v>0</v>
      </c>
      <c r="K47" s="36">
        <v>0</v>
      </c>
      <c r="L47" s="51"/>
      <c r="M47" s="37"/>
      <c r="N47" s="36"/>
      <c r="O47" s="36"/>
      <c r="P47" s="36"/>
      <c r="Q47" s="51"/>
      <c r="R47" s="37"/>
      <c r="S47" s="36"/>
      <c r="T47" s="36"/>
      <c r="U47" s="36"/>
      <c r="V47" s="51"/>
      <c r="W47" s="37"/>
      <c r="X47" s="36"/>
      <c r="Y47" s="36"/>
      <c r="Z47" s="51"/>
      <c r="AA47" s="37"/>
      <c r="AB47" s="36"/>
      <c r="AC47" s="36"/>
      <c r="AD47" s="51"/>
      <c r="AE47" s="37"/>
      <c r="AF47" s="36"/>
      <c r="AG47" s="36"/>
      <c r="AH47" s="51"/>
      <c r="AI47" s="128"/>
      <c r="AJ47" s="51"/>
      <c r="AL47" s="51"/>
      <c r="AM47" s="51"/>
    </row>
    <row r="48" spans="1:39" s="57" customFormat="1" ht="92.25" customHeight="1" x14ac:dyDescent="0.25">
      <c r="A48" s="54"/>
      <c r="B48" s="21" t="s">
        <v>141</v>
      </c>
      <c r="C48" s="22" t="s">
        <v>142</v>
      </c>
      <c r="D48" s="23" t="s">
        <v>108</v>
      </c>
      <c r="E48" s="24">
        <v>2023</v>
      </c>
      <c r="F48" s="23" t="s">
        <v>14</v>
      </c>
      <c r="G48" s="23" t="s">
        <v>15</v>
      </c>
      <c r="H48" s="55"/>
      <c r="I48" s="37">
        <f t="shared" si="13"/>
        <v>0</v>
      </c>
      <c r="J48" s="37">
        <v>0</v>
      </c>
      <c r="K48" s="37">
        <v>0</v>
      </c>
      <c r="L48" s="55"/>
      <c r="M48" s="37"/>
      <c r="N48" s="37"/>
      <c r="O48" s="37"/>
      <c r="P48" s="37"/>
      <c r="Q48" s="55"/>
      <c r="R48" s="37"/>
      <c r="S48" s="37"/>
      <c r="T48" s="37"/>
      <c r="U48" s="37"/>
      <c r="V48" s="55"/>
      <c r="W48" s="37"/>
      <c r="X48" s="37"/>
      <c r="Y48" s="37"/>
      <c r="Z48" s="55"/>
      <c r="AA48" s="37"/>
      <c r="AB48" s="37"/>
      <c r="AC48" s="37"/>
      <c r="AD48" s="55"/>
      <c r="AE48" s="37"/>
      <c r="AF48" s="37"/>
      <c r="AG48" s="37"/>
      <c r="AH48" s="55"/>
      <c r="AI48" s="128"/>
      <c r="AJ48" s="55"/>
      <c r="AL48" s="55"/>
      <c r="AM48" s="55"/>
    </row>
    <row r="49" spans="1:39" s="53" customFormat="1" ht="60" customHeight="1" x14ac:dyDescent="0.25">
      <c r="A49" s="50"/>
      <c r="B49" s="17" t="s">
        <v>86</v>
      </c>
      <c r="C49" s="18" t="s">
        <v>385</v>
      </c>
      <c r="D49" s="19" t="s">
        <v>143</v>
      </c>
      <c r="E49" s="20" t="s">
        <v>130</v>
      </c>
      <c r="F49" s="19" t="s">
        <v>23</v>
      </c>
      <c r="G49" s="19" t="s">
        <v>23</v>
      </c>
      <c r="H49" s="51"/>
      <c r="I49" s="36">
        <f t="shared" si="13"/>
        <v>0</v>
      </c>
      <c r="J49" s="36"/>
      <c r="K49" s="36"/>
      <c r="L49" s="51"/>
      <c r="M49" s="36"/>
      <c r="N49" s="36"/>
      <c r="O49" s="36"/>
      <c r="P49" s="36"/>
      <c r="Q49" s="51"/>
      <c r="R49" s="36"/>
      <c r="S49" s="36"/>
      <c r="T49" s="36"/>
      <c r="U49" s="36"/>
      <c r="V49" s="51"/>
      <c r="W49" s="36"/>
      <c r="X49" s="36"/>
      <c r="Y49" s="36"/>
      <c r="Z49" s="51"/>
      <c r="AA49" s="36"/>
      <c r="AB49" s="36"/>
      <c r="AC49" s="36"/>
      <c r="AD49" s="51"/>
      <c r="AE49" s="36"/>
      <c r="AF49" s="36"/>
      <c r="AG49" s="36"/>
      <c r="AH49" s="51"/>
      <c r="AI49" s="128"/>
      <c r="AJ49" s="51"/>
      <c r="AL49" s="51"/>
      <c r="AM49" s="51"/>
    </row>
    <row r="50" spans="1:39" s="53" customFormat="1" ht="38.25" customHeight="1" x14ac:dyDescent="0.25">
      <c r="A50" s="50"/>
      <c r="B50" s="101"/>
      <c r="C50" s="102" t="s">
        <v>147</v>
      </c>
      <c r="D50" s="19"/>
      <c r="E50" s="20"/>
      <c r="F50" s="19"/>
      <c r="G50" s="19"/>
      <c r="H50" s="51"/>
      <c r="I50" s="37"/>
      <c r="J50" s="36"/>
      <c r="K50" s="36"/>
      <c r="L50" s="51"/>
      <c r="M50" s="37"/>
      <c r="N50" s="36"/>
      <c r="O50" s="36"/>
      <c r="P50" s="36"/>
      <c r="Q50" s="51"/>
      <c r="R50" s="37"/>
      <c r="S50" s="36"/>
      <c r="T50" s="36"/>
      <c r="U50" s="36"/>
      <c r="V50" s="51"/>
      <c r="W50" s="37"/>
      <c r="X50" s="36"/>
      <c r="Y50" s="36"/>
      <c r="Z50" s="51"/>
      <c r="AA50" s="37"/>
      <c r="AB50" s="36"/>
      <c r="AC50" s="36"/>
      <c r="AD50" s="51"/>
      <c r="AE50" s="37"/>
      <c r="AF50" s="36"/>
      <c r="AG50" s="36"/>
      <c r="AH50" s="51"/>
      <c r="AI50" s="128"/>
      <c r="AJ50" s="51"/>
      <c r="AL50" s="51"/>
      <c r="AM50" s="51"/>
    </row>
    <row r="51" spans="1:39" s="53" customFormat="1" ht="60" customHeight="1" x14ac:dyDescent="0.25">
      <c r="A51" s="50"/>
      <c r="B51" s="17" t="s">
        <v>144</v>
      </c>
      <c r="C51" s="58" t="s">
        <v>146</v>
      </c>
      <c r="D51" s="19" t="s">
        <v>145</v>
      </c>
      <c r="E51" s="20" t="s">
        <v>76</v>
      </c>
      <c r="F51" s="19" t="s">
        <v>14</v>
      </c>
      <c r="G51" s="19" t="s">
        <v>15</v>
      </c>
      <c r="H51" s="51"/>
      <c r="I51" s="37">
        <f t="shared" si="13"/>
        <v>0</v>
      </c>
      <c r="J51" s="36">
        <v>0</v>
      </c>
      <c r="K51" s="36">
        <v>0</v>
      </c>
      <c r="L51" s="51"/>
      <c r="M51" s="37"/>
      <c r="N51" s="36"/>
      <c r="O51" s="36"/>
      <c r="P51" s="36"/>
      <c r="Q51" s="51"/>
      <c r="R51" s="37"/>
      <c r="S51" s="36"/>
      <c r="T51" s="36"/>
      <c r="U51" s="36"/>
      <c r="V51" s="51"/>
      <c r="W51" s="37"/>
      <c r="X51" s="36"/>
      <c r="Y51" s="36"/>
      <c r="Z51" s="51"/>
      <c r="AA51" s="37"/>
      <c r="AB51" s="36"/>
      <c r="AC51" s="36"/>
      <c r="AD51" s="51"/>
      <c r="AE51" s="37"/>
      <c r="AF51" s="36"/>
      <c r="AG51" s="36"/>
      <c r="AH51" s="51"/>
      <c r="AI51" s="128"/>
      <c r="AJ51" s="51"/>
      <c r="AL51" s="51"/>
      <c r="AM51" s="51"/>
    </row>
    <row r="52" spans="1:39" s="53" customFormat="1" ht="92.25" customHeight="1" x14ac:dyDescent="0.25">
      <c r="A52" s="50"/>
      <c r="B52" s="17" t="s">
        <v>88</v>
      </c>
      <c r="C52" s="18" t="s">
        <v>422</v>
      </c>
      <c r="D52" s="19" t="s">
        <v>11</v>
      </c>
      <c r="E52" s="20">
        <v>2022</v>
      </c>
      <c r="F52" s="79">
        <v>20000</v>
      </c>
      <c r="G52" s="19" t="s">
        <v>11</v>
      </c>
      <c r="H52" s="51"/>
      <c r="I52" s="36">
        <f t="shared" si="13"/>
        <v>0</v>
      </c>
      <c r="J52" s="36">
        <v>0</v>
      </c>
      <c r="K52" s="36">
        <v>0</v>
      </c>
      <c r="L52" s="51"/>
      <c r="M52" s="36"/>
      <c r="N52" s="36"/>
      <c r="O52" s="36"/>
      <c r="P52" s="36"/>
      <c r="Q52" s="51"/>
      <c r="R52" s="36">
        <v>0</v>
      </c>
      <c r="S52" s="36"/>
      <c r="T52" s="36"/>
      <c r="U52" s="36"/>
      <c r="V52" s="51"/>
      <c r="W52" s="36"/>
      <c r="X52" s="36"/>
      <c r="Y52" s="36"/>
      <c r="Z52" s="51"/>
      <c r="AA52" s="36"/>
      <c r="AB52" s="36"/>
      <c r="AC52" s="36"/>
      <c r="AD52" s="51"/>
      <c r="AE52" s="36"/>
      <c r="AF52" s="36"/>
      <c r="AG52" s="36"/>
      <c r="AH52" s="51"/>
      <c r="AI52" s="128"/>
      <c r="AJ52" s="51"/>
      <c r="AL52" s="51"/>
      <c r="AM52" s="51"/>
    </row>
    <row r="53" spans="1:39" s="53" customFormat="1" ht="36.75" customHeight="1" x14ac:dyDescent="0.25">
      <c r="A53" s="50"/>
      <c r="B53" s="101"/>
      <c r="C53" s="102" t="s">
        <v>98</v>
      </c>
      <c r="D53" s="19"/>
      <c r="E53" s="20"/>
      <c r="F53" s="19"/>
      <c r="G53" s="19"/>
      <c r="H53" s="51"/>
      <c r="I53" s="37"/>
      <c r="J53" s="36"/>
      <c r="K53" s="36"/>
      <c r="L53" s="51"/>
      <c r="M53" s="37"/>
      <c r="N53" s="36"/>
      <c r="O53" s="36"/>
      <c r="P53" s="36"/>
      <c r="Q53" s="51"/>
      <c r="R53" s="37"/>
      <c r="S53" s="36"/>
      <c r="T53" s="36"/>
      <c r="U53" s="36"/>
      <c r="V53" s="51"/>
      <c r="W53" s="37"/>
      <c r="X53" s="36"/>
      <c r="Y53" s="36"/>
      <c r="Z53" s="51"/>
      <c r="AA53" s="37"/>
      <c r="AB53" s="36"/>
      <c r="AC53" s="36"/>
      <c r="AD53" s="51"/>
      <c r="AE53" s="37"/>
      <c r="AF53" s="36"/>
      <c r="AG53" s="36"/>
      <c r="AH53" s="51"/>
      <c r="AI53" s="128"/>
      <c r="AJ53" s="51"/>
      <c r="AL53" s="51"/>
      <c r="AM53" s="51"/>
    </row>
    <row r="54" spans="1:39" s="53" customFormat="1" ht="79.5" customHeight="1" x14ac:dyDescent="0.25">
      <c r="A54" s="50"/>
      <c r="B54" s="17" t="s">
        <v>148</v>
      </c>
      <c r="C54" s="18" t="s">
        <v>481</v>
      </c>
      <c r="D54" s="19" t="s">
        <v>150</v>
      </c>
      <c r="E54" s="20" t="s">
        <v>76</v>
      </c>
      <c r="F54" s="115">
        <v>15000</v>
      </c>
      <c r="G54" s="19" t="s">
        <v>149</v>
      </c>
      <c r="H54" s="51"/>
      <c r="I54" s="36">
        <f t="shared" si="13"/>
        <v>15000</v>
      </c>
      <c r="J54" s="36">
        <v>3000</v>
      </c>
      <c r="K54" s="36">
        <v>12000</v>
      </c>
      <c r="L54" s="51"/>
      <c r="M54" s="36">
        <f>SUM(N54:O54)</f>
        <v>15000</v>
      </c>
      <c r="N54" s="36">
        <v>3000</v>
      </c>
      <c r="O54" s="36">
        <v>12000</v>
      </c>
      <c r="P54" s="138" t="s">
        <v>482</v>
      </c>
      <c r="Q54" s="51"/>
      <c r="R54" s="36"/>
      <c r="S54" s="36"/>
      <c r="T54" s="36"/>
      <c r="U54" s="36"/>
      <c r="V54" s="51"/>
      <c r="W54" s="36"/>
      <c r="X54" s="36"/>
      <c r="Y54" s="36"/>
      <c r="Z54" s="51"/>
      <c r="AA54" s="36"/>
      <c r="AB54" s="36"/>
      <c r="AC54" s="36"/>
      <c r="AD54" s="51"/>
      <c r="AE54" s="36"/>
      <c r="AF54" s="36"/>
      <c r="AG54" s="36"/>
      <c r="AH54" s="51"/>
      <c r="AI54" s="128"/>
      <c r="AJ54" s="51"/>
      <c r="AL54" s="51"/>
      <c r="AM54" s="51"/>
    </row>
    <row r="55" spans="1:39" s="53" customFormat="1" ht="60" customHeight="1" x14ac:dyDescent="0.25">
      <c r="A55" s="50"/>
      <c r="B55" s="17" t="s">
        <v>90</v>
      </c>
      <c r="C55" s="18" t="s">
        <v>151</v>
      </c>
      <c r="D55" s="19" t="s">
        <v>11</v>
      </c>
      <c r="E55" s="20" t="s">
        <v>76</v>
      </c>
      <c r="F55" s="19" t="s">
        <v>15</v>
      </c>
      <c r="G55" s="19" t="s">
        <v>15</v>
      </c>
      <c r="H55" s="51"/>
      <c r="I55" s="37">
        <f t="shared" si="13"/>
        <v>0</v>
      </c>
      <c r="J55" s="36">
        <v>0</v>
      </c>
      <c r="K55" s="36">
        <v>0</v>
      </c>
      <c r="L55" s="51"/>
      <c r="M55" s="37"/>
      <c r="N55" s="36"/>
      <c r="O55" s="36"/>
      <c r="P55" s="36"/>
      <c r="Q55" s="51"/>
      <c r="R55" s="37"/>
      <c r="S55" s="36"/>
      <c r="T55" s="36"/>
      <c r="U55" s="36"/>
      <c r="V55" s="51"/>
      <c r="W55" s="37"/>
      <c r="X55" s="36"/>
      <c r="Y55" s="36"/>
      <c r="Z55" s="51"/>
      <c r="AA55" s="37"/>
      <c r="AB55" s="36"/>
      <c r="AC55" s="36"/>
      <c r="AD55" s="51"/>
      <c r="AE55" s="37"/>
      <c r="AF55" s="36"/>
      <c r="AG55" s="36"/>
      <c r="AH55" s="51"/>
      <c r="AI55" s="128"/>
      <c r="AJ55" s="51"/>
      <c r="AL55" s="51"/>
      <c r="AM55" s="51"/>
    </row>
    <row r="56" spans="1:39" s="53" customFormat="1" ht="60" customHeight="1" x14ac:dyDescent="0.25">
      <c r="A56" s="50"/>
      <c r="B56" s="17" t="s">
        <v>152</v>
      </c>
      <c r="C56" s="18" t="s">
        <v>153</v>
      </c>
      <c r="D56" s="19" t="s">
        <v>154</v>
      </c>
      <c r="E56" s="20" t="s">
        <v>25</v>
      </c>
      <c r="F56" s="19" t="s">
        <v>15</v>
      </c>
      <c r="G56" s="19" t="s">
        <v>15</v>
      </c>
      <c r="H56" s="51"/>
      <c r="I56" s="37">
        <f t="shared" si="13"/>
        <v>0</v>
      </c>
      <c r="J56" s="36">
        <v>0</v>
      </c>
      <c r="K56" s="36">
        <v>0</v>
      </c>
      <c r="L56" s="51"/>
      <c r="M56" s="37"/>
      <c r="N56" s="36"/>
      <c r="O56" s="36"/>
      <c r="P56" s="36"/>
      <c r="Q56" s="51"/>
      <c r="R56" s="37"/>
      <c r="S56" s="36"/>
      <c r="T56" s="36"/>
      <c r="U56" s="36"/>
      <c r="V56" s="51"/>
      <c r="W56" s="37"/>
      <c r="X56" s="36"/>
      <c r="Y56" s="36"/>
      <c r="Z56" s="51"/>
      <c r="AA56" s="37"/>
      <c r="AB56" s="36"/>
      <c r="AC56" s="36"/>
      <c r="AD56" s="51"/>
      <c r="AE56" s="37"/>
      <c r="AF56" s="36"/>
      <c r="AG56" s="36"/>
      <c r="AH56" s="51"/>
      <c r="AI56" s="128"/>
      <c r="AJ56" s="51"/>
      <c r="AL56" s="51"/>
      <c r="AM56" s="51"/>
    </row>
    <row r="57" spans="1:39" s="53" customFormat="1" ht="60" customHeight="1" thickBot="1" x14ac:dyDescent="0.3">
      <c r="A57" s="50"/>
      <c r="B57" s="17" t="s">
        <v>155</v>
      </c>
      <c r="C57" s="18" t="s">
        <v>386</v>
      </c>
      <c r="D57" s="19" t="s">
        <v>55</v>
      </c>
      <c r="E57" s="20" t="s">
        <v>25</v>
      </c>
      <c r="F57" s="19" t="s">
        <v>380</v>
      </c>
      <c r="G57" s="19" t="s">
        <v>380</v>
      </c>
      <c r="H57" s="51"/>
      <c r="I57" s="37">
        <f t="shared" si="13"/>
        <v>0</v>
      </c>
      <c r="J57" s="36">
        <v>0</v>
      </c>
      <c r="K57" s="36">
        <v>0</v>
      </c>
      <c r="L57" s="51"/>
      <c r="M57" s="37"/>
      <c r="N57" s="36"/>
      <c r="O57" s="36"/>
      <c r="P57" s="36"/>
      <c r="Q57" s="51"/>
      <c r="R57" s="37"/>
      <c r="S57" s="36"/>
      <c r="T57" s="36"/>
      <c r="U57" s="36"/>
      <c r="V57" s="51"/>
      <c r="W57" s="37"/>
      <c r="X57" s="36"/>
      <c r="Y57" s="36"/>
      <c r="Z57" s="51"/>
      <c r="AA57" s="37"/>
      <c r="AB57" s="36"/>
      <c r="AC57" s="36"/>
      <c r="AD57" s="51"/>
      <c r="AE57" s="37"/>
      <c r="AF57" s="36"/>
      <c r="AG57" s="36"/>
      <c r="AH57" s="51"/>
      <c r="AI57" s="128"/>
      <c r="AJ57" s="51"/>
      <c r="AL57" s="51"/>
      <c r="AM57" s="51"/>
    </row>
    <row r="58" spans="1:39" s="53" customFormat="1" ht="60" customHeight="1" thickTop="1" thickBot="1" x14ac:dyDescent="0.3">
      <c r="A58" s="50"/>
      <c r="B58" s="17"/>
      <c r="C58" s="18"/>
      <c r="D58" s="19"/>
      <c r="E58" s="20"/>
      <c r="F58" s="19"/>
      <c r="G58" s="19"/>
      <c r="H58" s="51"/>
      <c r="I58" s="48">
        <f>SUM(I37:I57)</f>
        <v>15000</v>
      </c>
      <c r="J58" s="48">
        <f>SUM(J37:J57)</f>
        <v>3000</v>
      </c>
      <c r="K58" s="48">
        <f>SUM(K37:K57)</f>
        <v>12000</v>
      </c>
      <c r="L58" s="51"/>
      <c r="M58" s="48">
        <f>SUM(M37:M57)</f>
        <v>15000</v>
      </c>
      <c r="N58" s="48">
        <f>SUM(N37:N57)</f>
        <v>3000</v>
      </c>
      <c r="O58" s="48">
        <f>SUM(O37:O57)</f>
        <v>12000</v>
      </c>
      <c r="P58" s="48">
        <f>SUM(P37:P57)</f>
        <v>0</v>
      </c>
      <c r="Q58" s="51"/>
      <c r="R58" s="48">
        <f>SUM(R37:R57)</f>
        <v>0</v>
      </c>
      <c r="S58" s="48">
        <f>SUM(S37:S57)</f>
        <v>0</v>
      </c>
      <c r="T58" s="48">
        <f>SUM(T37:T57)</f>
        <v>0</v>
      </c>
      <c r="U58" s="48">
        <f>SUM(U37:U57)</f>
        <v>0</v>
      </c>
      <c r="V58" s="51"/>
      <c r="W58" s="48">
        <f>SUM(W37:W57)</f>
        <v>0</v>
      </c>
      <c r="X58" s="48">
        <f>SUM(X37:X57)</f>
        <v>0</v>
      </c>
      <c r="Y58" s="48">
        <f>SUM(Y37:Y57)</f>
        <v>0</v>
      </c>
      <c r="Z58" s="51"/>
      <c r="AA58" s="48">
        <f>SUM(AA37:AA57)</f>
        <v>0</v>
      </c>
      <c r="AB58" s="48">
        <f>SUM(AB37:AB57)</f>
        <v>0</v>
      </c>
      <c r="AC58" s="48">
        <f>SUM(AC37:AC57)</f>
        <v>0</v>
      </c>
      <c r="AD58" s="51"/>
      <c r="AE58" s="48">
        <f>SUM(AE37:AE57)</f>
        <v>0</v>
      </c>
      <c r="AF58" s="48">
        <f>SUM(AF37:AF57)</f>
        <v>0</v>
      </c>
      <c r="AG58" s="48">
        <f>SUM(AG37:AG57)</f>
        <v>0</v>
      </c>
      <c r="AH58" s="51"/>
      <c r="AI58" s="128"/>
      <c r="AJ58" s="51"/>
      <c r="AL58" s="51"/>
      <c r="AM58" s="51"/>
    </row>
    <row r="59" spans="1:39" s="57" customFormat="1" ht="13.5" thickTop="1" x14ac:dyDescent="0.2">
      <c r="A59" s="54"/>
      <c r="B59" s="49"/>
      <c r="H59" s="55"/>
      <c r="K59" s="55">
        <f>SUM(J58:K58)</f>
        <v>15000</v>
      </c>
      <c r="L59" s="55"/>
      <c r="O59" s="55">
        <f>SUM(N58:O58)</f>
        <v>15000</v>
      </c>
      <c r="Q59" s="55"/>
      <c r="T59" s="55">
        <f>SUM(S58:T58)</f>
        <v>0</v>
      </c>
      <c r="V59" s="55"/>
      <c r="Y59" s="55">
        <f>SUM(X58:Y58)</f>
        <v>0</v>
      </c>
      <c r="Z59" s="55"/>
      <c r="AC59" s="55">
        <f>SUM(AB58:AC58)</f>
        <v>0</v>
      </c>
      <c r="AD59" s="55"/>
      <c r="AG59" s="55">
        <f>SUM(AF58:AG58)</f>
        <v>0</v>
      </c>
      <c r="AH59" s="55"/>
      <c r="AI59" s="55"/>
      <c r="AJ59" s="55"/>
      <c r="AL59" s="55"/>
      <c r="AM59" s="55"/>
    </row>
    <row r="60" spans="1:39" ht="60" customHeight="1" x14ac:dyDescent="0.25">
      <c r="B60" s="3"/>
      <c r="C60" s="3"/>
      <c r="D60" s="3"/>
      <c r="E60" s="3"/>
      <c r="F60" s="3"/>
      <c r="G60" s="3"/>
      <c r="I60" s="3"/>
      <c r="J60" s="3"/>
      <c r="K60" s="3"/>
      <c r="M60" s="122"/>
      <c r="N60" s="124"/>
      <c r="O60" s="124"/>
      <c r="P60" s="135"/>
      <c r="R60" s="122"/>
      <c r="S60" s="124"/>
      <c r="T60" s="124"/>
      <c r="U60" s="135"/>
      <c r="W60" s="122"/>
      <c r="X60" s="124"/>
      <c r="Y60" s="124"/>
      <c r="AA60" s="122"/>
      <c r="AB60" s="124"/>
      <c r="AC60" s="124"/>
      <c r="AE60" s="122"/>
      <c r="AF60" s="124"/>
      <c r="AG60" s="124"/>
    </row>
    <row r="61" spans="1:39" x14ac:dyDescent="0.25">
      <c r="B61" s="4"/>
      <c r="E61"/>
      <c r="F61"/>
      <c r="G61"/>
      <c r="I61"/>
      <c r="J61"/>
      <c r="K61"/>
      <c r="M61"/>
      <c r="N61"/>
      <c r="O61"/>
      <c r="P61"/>
      <c r="R61"/>
      <c r="S61"/>
      <c r="T61"/>
      <c r="U61"/>
      <c r="W61"/>
      <c r="X61"/>
      <c r="Y61"/>
      <c r="AA61"/>
      <c r="AB61"/>
      <c r="AC61"/>
      <c r="AE61"/>
      <c r="AF61"/>
      <c r="AG61"/>
    </row>
    <row r="62" spans="1:39" x14ac:dyDescent="0.25">
      <c r="B62" s="4"/>
      <c r="E62"/>
      <c r="F62"/>
      <c r="G62"/>
      <c r="I62"/>
      <c r="J62"/>
      <c r="K62"/>
      <c r="M62"/>
      <c r="N62"/>
      <c r="O62"/>
      <c r="P62"/>
      <c r="R62"/>
      <c r="S62"/>
      <c r="T62"/>
      <c r="U62"/>
      <c r="W62"/>
      <c r="X62"/>
      <c r="Y62"/>
      <c r="AA62"/>
      <c r="AB62"/>
      <c r="AC62"/>
      <c r="AE62"/>
      <c r="AF62"/>
      <c r="AG62"/>
    </row>
    <row r="63" spans="1:39" x14ac:dyDescent="0.25">
      <c r="B63" s="4"/>
      <c r="E63"/>
      <c r="F63"/>
      <c r="G63"/>
      <c r="I63"/>
      <c r="J63"/>
      <c r="K63"/>
      <c r="M63"/>
      <c r="N63"/>
      <c r="O63"/>
      <c r="P63"/>
      <c r="R63"/>
      <c r="S63"/>
      <c r="T63"/>
      <c r="U63"/>
      <c r="W63"/>
      <c r="X63"/>
      <c r="Y63"/>
      <c r="AA63"/>
      <c r="AB63"/>
      <c r="AC63"/>
      <c r="AE63"/>
      <c r="AF63"/>
      <c r="AG63"/>
    </row>
    <row r="64" spans="1:39" x14ac:dyDescent="0.25">
      <c r="E64"/>
      <c r="F64"/>
      <c r="G64"/>
      <c r="I64"/>
      <c r="J64"/>
      <c r="K64"/>
      <c r="M64"/>
      <c r="N64"/>
      <c r="O64"/>
      <c r="P64"/>
      <c r="R64"/>
      <c r="S64"/>
      <c r="T64"/>
      <c r="U64"/>
      <c r="W64"/>
      <c r="X64"/>
      <c r="Y64"/>
      <c r="AA64"/>
      <c r="AB64"/>
      <c r="AC64"/>
      <c r="AE64"/>
      <c r="AF64"/>
      <c r="AG64"/>
    </row>
    <row r="65" spans="5:33" x14ac:dyDescent="0.25">
      <c r="E65"/>
      <c r="F65"/>
      <c r="G65"/>
      <c r="I65"/>
      <c r="J65"/>
      <c r="K65"/>
      <c r="M65"/>
      <c r="N65"/>
      <c r="O65"/>
      <c r="P65"/>
      <c r="R65"/>
      <c r="S65"/>
      <c r="T65"/>
      <c r="U65"/>
      <c r="W65"/>
      <c r="X65"/>
      <c r="Y65"/>
      <c r="AA65"/>
      <c r="AB65"/>
      <c r="AC65"/>
      <c r="AE65"/>
      <c r="AF65"/>
      <c r="AG65"/>
    </row>
  </sheetData>
  <mergeCells count="2">
    <mergeCell ref="B3:G3"/>
    <mergeCell ref="B34:G34"/>
  </mergeCells>
  <phoneticPr fontId="47" type="noConversion"/>
  <pageMargins left="0.31496062992125984" right="0.31496062992125984" top="0.35433070866141736" bottom="0.35433070866141736" header="0.31496062992125984" footer="0.31496062992125984"/>
  <pageSetup paperSize="9" scale="48" orientation="landscape" horizontalDpi="4294967293" verticalDpi="4294967293" r:id="rId1"/>
  <colBreaks count="2" manualBreakCount="2">
    <brk id="16" max="58" man="1"/>
    <brk id="25" max="5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35"/>
  <sheetViews>
    <sheetView zoomScale="80" zoomScaleNormal="80" zoomScaleSheetLayoutView="90" workbookViewId="0">
      <pane xSplit="8" ySplit="4" topLeftCell="I5" activePane="bottomRight" state="frozen"/>
      <selection pane="topRight" activeCell="I1" sqref="I1"/>
      <selection pane="bottomLeft" activeCell="A5" sqref="A5"/>
      <selection pane="bottomRight" activeCell="C2" sqref="C2"/>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4.7109375" style="1" customWidth="1"/>
    <col min="9" max="9" width="19.140625" style="1" customWidth="1"/>
    <col min="10" max="11" width="18.28515625" style="1" customWidth="1"/>
    <col min="12" max="12" width="4.7109375" style="1" customWidth="1"/>
    <col min="13" max="13" width="19.140625" style="1" customWidth="1"/>
    <col min="14" max="16" width="18.28515625" style="1" customWidth="1"/>
    <col min="17" max="17" width="4.7109375" style="1" customWidth="1"/>
    <col min="18" max="18" width="19.140625" style="1" customWidth="1"/>
    <col min="19" max="21" width="18.28515625" style="1" customWidth="1"/>
    <col min="22" max="22" width="4.7109375" style="1" customWidth="1"/>
    <col min="23" max="23" width="19.140625" style="1" customWidth="1"/>
    <col min="24" max="25" width="18.28515625" style="1" customWidth="1"/>
    <col min="26" max="26" width="4.7109375" style="1" customWidth="1"/>
    <col min="27" max="27" width="19.140625" style="1" customWidth="1"/>
    <col min="28" max="29" width="18.28515625" style="1" customWidth="1"/>
    <col min="30" max="30" width="4.7109375" style="1" customWidth="1"/>
    <col min="31" max="31" width="19.140625" style="1" customWidth="1"/>
    <col min="32" max="33" width="18.28515625" style="1" customWidth="1"/>
    <col min="34" max="34" width="4.7109375" style="1" customWidth="1"/>
    <col min="35" max="35" width="12" style="1" customWidth="1"/>
    <col min="36" max="36" width="8.7109375" style="1" customWidth="1"/>
    <col min="37" max="37" width="1.42578125" customWidth="1"/>
    <col min="38" max="39" width="8.7109375" style="1" customWidth="1"/>
  </cols>
  <sheetData>
    <row r="2" spans="1:39" ht="36" customHeight="1" x14ac:dyDescent="0.25">
      <c r="C2" s="70" t="s">
        <v>431</v>
      </c>
      <c r="G2" s="116"/>
      <c r="I2" s="112">
        <f>SUM(I12,I18,I29)</f>
        <v>1172500</v>
      </c>
      <c r="J2" s="112">
        <f t="shared" ref="J2:K2" si="0">SUM(J12,J18,J29)</f>
        <v>619000</v>
      </c>
      <c r="K2" s="112">
        <f t="shared" si="0"/>
        <v>553500</v>
      </c>
      <c r="M2" s="112">
        <f>SUM(M12,M18,M29)</f>
        <v>1500</v>
      </c>
      <c r="N2" s="112">
        <f t="shared" ref="N2:O2" si="1">SUM(N12,N18,N29)</f>
        <v>400</v>
      </c>
      <c r="O2" s="112">
        <f t="shared" si="1"/>
        <v>1100</v>
      </c>
      <c r="P2" s="112"/>
      <c r="R2" s="112">
        <f>SUM(R12,R18,R29)</f>
        <v>181500</v>
      </c>
      <c r="S2" s="112">
        <f t="shared" ref="S2:T2" si="2">SUM(S12,S18,S29)</f>
        <v>156400</v>
      </c>
      <c r="T2" s="112">
        <f t="shared" si="2"/>
        <v>25100</v>
      </c>
      <c r="U2" s="112"/>
      <c r="W2" s="112">
        <f>SUM(W12,W18,W29)</f>
        <v>101500</v>
      </c>
      <c r="X2" s="112">
        <f t="shared" ref="X2:Y2" si="3">SUM(X12,X18,X29)</f>
        <v>100400</v>
      </c>
      <c r="Y2" s="112">
        <f t="shared" si="3"/>
        <v>1100</v>
      </c>
      <c r="AA2" s="112">
        <f>SUM(AA12,AA18,AA29)</f>
        <v>886500</v>
      </c>
      <c r="AB2" s="112">
        <f t="shared" ref="AB2:AC2" si="4">SUM(AB12,AB18,AB29)</f>
        <v>361400</v>
      </c>
      <c r="AC2" s="112">
        <f t="shared" si="4"/>
        <v>525100</v>
      </c>
      <c r="AE2" s="112">
        <f>SUM(AE12,AE18,AE29)</f>
        <v>1500</v>
      </c>
      <c r="AF2" s="112">
        <f t="shared" ref="AF2:AG2" si="5">SUM(AF12,AF18,AF29)</f>
        <v>400</v>
      </c>
      <c r="AG2" s="112">
        <f t="shared" si="5"/>
        <v>1100</v>
      </c>
    </row>
    <row r="3" spans="1:39" ht="21.75" customHeight="1" x14ac:dyDescent="0.25">
      <c r="B3" s="171" t="s">
        <v>156</v>
      </c>
      <c r="C3" s="172"/>
      <c r="D3" s="172"/>
      <c r="E3" s="172"/>
      <c r="F3" s="172"/>
      <c r="G3" s="172"/>
      <c r="H3" s="35"/>
      <c r="I3" s="34"/>
      <c r="J3" s="34"/>
      <c r="K3" s="34"/>
      <c r="L3" s="5"/>
      <c r="M3" s="34"/>
      <c r="N3" s="34"/>
      <c r="O3" s="34"/>
      <c r="P3" s="34"/>
      <c r="Q3" s="5"/>
      <c r="R3" s="34"/>
      <c r="S3" s="34"/>
      <c r="T3" s="34"/>
      <c r="U3" s="34"/>
      <c r="V3" s="5"/>
      <c r="W3" s="34"/>
      <c r="X3" s="34"/>
      <c r="Y3" s="34"/>
      <c r="Z3" s="5"/>
      <c r="AA3" s="34"/>
      <c r="AB3" s="34"/>
      <c r="AC3" s="34"/>
      <c r="AD3" s="5"/>
      <c r="AE3" s="34"/>
      <c r="AF3" s="34"/>
      <c r="AG3" s="34"/>
      <c r="AH3" s="5"/>
    </row>
    <row r="4" spans="1:39" ht="36" customHeight="1" x14ac:dyDescent="0.25">
      <c r="B4" s="61" t="s">
        <v>1</v>
      </c>
      <c r="C4" s="61" t="s">
        <v>2</v>
      </c>
      <c r="D4" s="61" t="s">
        <v>3</v>
      </c>
      <c r="E4" s="61" t="s">
        <v>4</v>
      </c>
      <c r="F4" s="62" t="s">
        <v>5</v>
      </c>
      <c r="G4" s="61" t="s">
        <v>6</v>
      </c>
      <c r="I4" s="61" t="s">
        <v>44</v>
      </c>
      <c r="J4" s="62" t="s">
        <v>42</v>
      </c>
      <c r="K4" s="61" t="s">
        <v>43</v>
      </c>
      <c r="L4" s="3"/>
      <c r="M4" s="61" t="s">
        <v>443</v>
      </c>
      <c r="N4" s="62" t="s">
        <v>42</v>
      </c>
      <c r="O4" s="61" t="s">
        <v>43</v>
      </c>
      <c r="P4" s="136" t="s">
        <v>469</v>
      </c>
      <c r="Q4" s="124"/>
      <c r="R4" s="61" t="s">
        <v>444</v>
      </c>
      <c r="S4" s="62" t="s">
        <v>42</v>
      </c>
      <c r="T4" s="61" t="s">
        <v>43</v>
      </c>
      <c r="U4" s="136" t="s">
        <v>469</v>
      </c>
      <c r="V4" s="124"/>
      <c r="W4" s="61" t="s">
        <v>445</v>
      </c>
      <c r="X4" s="62" t="s">
        <v>42</v>
      </c>
      <c r="Y4" s="61" t="s">
        <v>43</v>
      </c>
      <c r="Z4" s="124"/>
      <c r="AA4" s="61" t="s">
        <v>446</v>
      </c>
      <c r="AB4" s="62" t="s">
        <v>42</v>
      </c>
      <c r="AC4" s="61" t="s">
        <v>43</v>
      </c>
      <c r="AD4" s="124"/>
      <c r="AE4" s="61" t="s">
        <v>447</v>
      </c>
      <c r="AF4" s="62" t="s">
        <v>42</v>
      </c>
      <c r="AG4" s="61" t="s">
        <v>43</v>
      </c>
      <c r="AH4" s="124"/>
    </row>
    <row r="5" spans="1:39" s="13" customFormat="1" ht="107.25" customHeight="1" x14ac:dyDescent="0.25">
      <c r="A5" s="11"/>
      <c r="B5" s="17" t="s">
        <v>158</v>
      </c>
      <c r="C5" s="18" t="s">
        <v>450</v>
      </c>
      <c r="D5" s="19" t="s">
        <v>11</v>
      </c>
      <c r="E5" s="20" t="s">
        <v>169</v>
      </c>
      <c r="F5" s="19" t="s">
        <v>375</v>
      </c>
      <c r="G5" s="19" t="s">
        <v>171</v>
      </c>
      <c r="H5" s="14"/>
      <c r="I5" s="36">
        <f>SUM(J5:K5)</f>
        <v>1100000</v>
      </c>
      <c r="J5" s="36">
        <v>600000</v>
      </c>
      <c r="K5" s="36">
        <v>500000</v>
      </c>
      <c r="L5" s="98"/>
      <c r="M5" s="36"/>
      <c r="N5" s="36"/>
      <c r="O5" s="36"/>
      <c r="P5" s="36"/>
      <c r="Q5" s="98"/>
      <c r="R5" s="36">
        <f>SUM(S5:T5)</f>
        <v>150000</v>
      </c>
      <c r="S5" s="36">
        <v>150000</v>
      </c>
      <c r="T5" s="36">
        <v>0</v>
      </c>
      <c r="U5" s="138" t="s">
        <v>483</v>
      </c>
      <c r="V5" s="98"/>
      <c r="W5" s="36">
        <f>SUM(X5:Y5)</f>
        <v>100000</v>
      </c>
      <c r="X5" s="36">
        <v>100000</v>
      </c>
      <c r="Y5" s="36">
        <v>0</v>
      </c>
      <c r="Z5" s="98"/>
      <c r="AA5" s="36">
        <f>SUM(AB5:AC5)</f>
        <v>850000</v>
      </c>
      <c r="AB5" s="36">
        <v>350000</v>
      </c>
      <c r="AC5" s="36">
        <v>500000</v>
      </c>
      <c r="AD5" s="98"/>
      <c r="AE5" s="36"/>
      <c r="AF5" s="36"/>
      <c r="AG5" s="36"/>
      <c r="AH5" s="98"/>
      <c r="AI5" s="1"/>
      <c r="AJ5" s="14"/>
      <c r="AL5" s="14"/>
      <c r="AM5" s="14"/>
    </row>
    <row r="6" spans="1:39" ht="60" customHeight="1" x14ac:dyDescent="0.25">
      <c r="B6" s="21" t="s">
        <v>159</v>
      </c>
      <c r="C6" s="22" t="s">
        <v>165</v>
      </c>
      <c r="D6" s="23" t="s">
        <v>172</v>
      </c>
      <c r="E6" s="24" t="s">
        <v>22</v>
      </c>
      <c r="F6" s="19" t="s">
        <v>14</v>
      </c>
      <c r="G6" s="19" t="s">
        <v>15</v>
      </c>
      <c r="I6" s="36">
        <f t="shared" ref="I6:I11" si="6">SUM(J6:K6)</f>
        <v>0</v>
      </c>
      <c r="J6" s="37">
        <v>0</v>
      </c>
      <c r="K6" s="37">
        <v>0</v>
      </c>
      <c r="L6" s="3"/>
      <c r="M6" s="36"/>
      <c r="N6" s="37"/>
      <c r="O6" s="37"/>
      <c r="P6" s="37"/>
      <c r="Q6" s="124"/>
      <c r="R6" s="36"/>
      <c r="S6" s="37"/>
      <c r="T6" s="37"/>
      <c r="U6" s="37"/>
      <c r="V6" s="124"/>
      <c r="W6" s="36"/>
      <c r="X6" s="37"/>
      <c r="Y6" s="37"/>
      <c r="Z6" s="124"/>
      <c r="AA6" s="36"/>
      <c r="AB6" s="37"/>
      <c r="AC6" s="37"/>
      <c r="AD6" s="124"/>
      <c r="AE6" s="36"/>
      <c r="AF6" s="37"/>
      <c r="AG6" s="37"/>
      <c r="AH6" s="124"/>
    </row>
    <row r="7" spans="1:39" ht="84.75" customHeight="1" x14ac:dyDescent="0.25">
      <c r="B7" s="21" t="s">
        <v>160</v>
      </c>
      <c r="C7" s="22" t="s">
        <v>451</v>
      </c>
      <c r="D7" s="23" t="s">
        <v>20</v>
      </c>
      <c r="E7" s="24" t="s">
        <v>169</v>
      </c>
      <c r="F7" s="79">
        <v>60000</v>
      </c>
      <c r="G7" s="19" t="s">
        <v>71</v>
      </c>
      <c r="I7" s="36">
        <f>SUM(J7:K7)</f>
        <v>60000</v>
      </c>
      <c r="J7" s="37">
        <v>12000</v>
      </c>
      <c r="K7" s="37">
        <v>48000</v>
      </c>
      <c r="L7" s="98"/>
      <c r="M7" s="36"/>
      <c r="N7" s="37"/>
      <c r="O7" s="37"/>
      <c r="P7" s="37"/>
      <c r="Q7" s="98"/>
      <c r="R7" s="36">
        <f>SUM(S7:T7)</f>
        <v>30000</v>
      </c>
      <c r="S7" s="37">
        <v>6000</v>
      </c>
      <c r="T7" s="37">
        <v>24000</v>
      </c>
      <c r="U7" s="138" t="s">
        <v>482</v>
      </c>
      <c r="V7" s="98"/>
      <c r="W7" s="36"/>
      <c r="X7" s="37"/>
      <c r="Y7" s="37"/>
      <c r="Z7" s="98"/>
      <c r="AA7" s="36">
        <f>SUM(AB7:AC7)</f>
        <v>30000</v>
      </c>
      <c r="AB7" s="37">
        <v>6000</v>
      </c>
      <c r="AC7" s="37">
        <v>24000</v>
      </c>
      <c r="AD7" s="98"/>
      <c r="AE7" s="36"/>
      <c r="AF7" s="37"/>
      <c r="AG7" s="37"/>
      <c r="AH7" s="98"/>
    </row>
    <row r="8" spans="1:39" ht="67.5" customHeight="1" x14ac:dyDescent="0.25">
      <c r="B8" s="25" t="s">
        <v>161</v>
      </c>
      <c r="C8" s="22" t="s">
        <v>166</v>
      </c>
      <c r="D8" s="23" t="s">
        <v>11</v>
      </c>
      <c r="E8" s="26" t="s">
        <v>22</v>
      </c>
      <c r="F8" s="27" t="s">
        <v>170</v>
      </c>
      <c r="G8" s="32" t="s">
        <v>388</v>
      </c>
      <c r="I8" s="36">
        <f t="shared" si="6"/>
        <v>7500</v>
      </c>
      <c r="J8" s="38">
        <v>2000</v>
      </c>
      <c r="K8" s="38">
        <v>5500</v>
      </c>
      <c r="L8" s="3"/>
      <c r="M8" s="36">
        <f>SUM(N8:O8)</f>
        <v>1500</v>
      </c>
      <c r="N8" s="38">
        <v>400</v>
      </c>
      <c r="O8" s="38">
        <v>1100</v>
      </c>
      <c r="P8" s="138" t="s">
        <v>482</v>
      </c>
      <c r="Q8" s="124"/>
      <c r="R8" s="36">
        <f>SUM(S8:T8)</f>
        <v>1500</v>
      </c>
      <c r="S8" s="38">
        <v>400</v>
      </c>
      <c r="T8" s="38">
        <v>1100</v>
      </c>
      <c r="U8" s="138" t="s">
        <v>482</v>
      </c>
      <c r="V8" s="124"/>
      <c r="W8" s="36">
        <f>SUM(X8:Y8)</f>
        <v>1500</v>
      </c>
      <c r="X8" s="38">
        <v>400</v>
      </c>
      <c r="Y8" s="38">
        <v>1100</v>
      </c>
      <c r="Z8" s="124"/>
      <c r="AA8" s="36">
        <f>SUM(AB8:AC8)</f>
        <v>1500</v>
      </c>
      <c r="AB8" s="38">
        <v>400</v>
      </c>
      <c r="AC8" s="38">
        <v>1100</v>
      </c>
      <c r="AD8" s="124"/>
      <c r="AE8" s="36">
        <f>SUM(AF8:AG8)</f>
        <v>1500</v>
      </c>
      <c r="AF8" s="38">
        <v>400</v>
      </c>
      <c r="AG8" s="38">
        <v>1100</v>
      </c>
      <c r="AH8" s="124"/>
    </row>
    <row r="9" spans="1:39" ht="60" customHeight="1" x14ac:dyDescent="0.25">
      <c r="B9" s="21" t="s">
        <v>162</v>
      </c>
      <c r="C9" s="18" t="s">
        <v>167</v>
      </c>
      <c r="D9" s="23" t="s">
        <v>11</v>
      </c>
      <c r="E9" s="24" t="s">
        <v>10</v>
      </c>
      <c r="F9" s="19" t="s">
        <v>14</v>
      </c>
      <c r="G9" s="19" t="s">
        <v>15</v>
      </c>
      <c r="I9" s="36">
        <f t="shared" si="6"/>
        <v>0</v>
      </c>
      <c r="J9" s="36">
        <v>0</v>
      </c>
      <c r="K9" s="36">
        <v>0</v>
      </c>
      <c r="L9" s="3"/>
      <c r="M9" s="36"/>
      <c r="N9" s="36"/>
      <c r="O9" s="36"/>
      <c r="P9" s="36"/>
      <c r="Q9" s="124"/>
      <c r="R9" s="36"/>
      <c r="S9" s="36"/>
      <c r="T9" s="36"/>
      <c r="U9" s="36"/>
      <c r="V9" s="124"/>
      <c r="W9" s="36"/>
      <c r="X9" s="36"/>
      <c r="Y9" s="36"/>
      <c r="Z9" s="124"/>
      <c r="AA9" s="36"/>
      <c r="AB9" s="36"/>
      <c r="AC9" s="36"/>
      <c r="AD9" s="124"/>
      <c r="AE9" s="36"/>
      <c r="AF9" s="36"/>
      <c r="AG9" s="36"/>
      <c r="AH9" s="124"/>
    </row>
    <row r="10" spans="1:39" ht="78.75" customHeight="1" x14ac:dyDescent="0.25">
      <c r="B10" s="21" t="s">
        <v>163</v>
      </c>
      <c r="C10" s="22" t="s">
        <v>173</v>
      </c>
      <c r="D10" s="23" t="s">
        <v>55</v>
      </c>
      <c r="E10" s="24" t="s">
        <v>22</v>
      </c>
      <c r="F10" s="23" t="s">
        <v>18</v>
      </c>
      <c r="G10" s="23" t="s">
        <v>18</v>
      </c>
      <c r="I10" s="36">
        <f t="shared" si="6"/>
        <v>0</v>
      </c>
      <c r="J10" s="37">
        <v>0</v>
      </c>
      <c r="K10" s="37">
        <v>0</v>
      </c>
      <c r="L10" s="3"/>
      <c r="M10" s="36"/>
      <c r="N10" s="37"/>
      <c r="O10" s="37"/>
      <c r="P10" s="37"/>
      <c r="Q10" s="124"/>
      <c r="R10" s="36"/>
      <c r="S10" s="37"/>
      <c r="T10" s="37"/>
      <c r="U10" s="37"/>
      <c r="V10" s="124"/>
      <c r="W10" s="36"/>
      <c r="X10" s="37"/>
      <c r="Y10" s="37"/>
      <c r="Z10" s="124"/>
      <c r="AA10" s="36"/>
      <c r="AB10" s="37"/>
      <c r="AC10" s="37"/>
      <c r="AD10" s="124"/>
      <c r="AE10" s="36"/>
      <c r="AF10" s="37"/>
      <c r="AG10" s="37"/>
      <c r="AH10" s="124"/>
    </row>
    <row r="11" spans="1:39" s="13" customFormat="1" ht="60" customHeight="1" thickBot="1" x14ac:dyDescent="0.3">
      <c r="A11" s="11"/>
      <c r="B11" s="17" t="s">
        <v>164</v>
      </c>
      <c r="C11" s="18" t="s">
        <v>168</v>
      </c>
      <c r="D11" s="19" t="s">
        <v>64</v>
      </c>
      <c r="E11" s="20" t="s">
        <v>22</v>
      </c>
      <c r="F11" s="19" t="s">
        <v>14</v>
      </c>
      <c r="G11" s="19" t="s">
        <v>15</v>
      </c>
      <c r="H11" s="14"/>
      <c r="I11" s="36">
        <f t="shared" si="6"/>
        <v>0</v>
      </c>
      <c r="J11" s="36">
        <v>0</v>
      </c>
      <c r="K11" s="36">
        <v>0</v>
      </c>
      <c r="L11" s="12"/>
      <c r="M11" s="36"/>
      <c r="N11" s="36"/>
      <c r="O11" s="36"/>
      <c r="P11" s="36"/>
      <c r="Q11" s="12"/>
      <c r="R11" s="36"/>
      <c r="S11" s="36"/>
      <c r="T11" s="36"/>
      <c r="U11" s="36"/>
      <c r="V11" s="12"/>
      <c r="W11" s="36"/>
      <c r="X11" s="36"/>
      <c r="Y11" s="36"/>
      <c r="Z11" s="12"/>
      <c r="AA11" s="36"/>
      <c r="AB11" s="36"/>
      <c r="AC11" s="36"/>
      <c r="AD11" s="12"/>
      <c r="AE11" s="36"/>
      <c r="AF11" s="36"/>
      <c r="AG11" s="36"/>
      <c r="AH11" s="12"/>
      <c r="AI11" s="1"/>
      <c r="AJ11" s="14"/>
      <c r="AL11" s="14"/>
      <c r="AM11" s="14"/>
    </row>
    <row r="12" spans="1:39" s="13" customFormat="1" ht="60" customHeight="1" thickTop="1" thickBot="1" x14ac:dyDescent="0.3">
      <c r="A12" s="11"/>
      <c r="B12" s="17"/>
      <c r="C12" s="33"/>
      <c r="D12" s="19"/>
      <c r="E12" s="30"/>
      <c r="F12" s="31"/>
      <c r="G12" s="31"/>
      <c r="H12" s="14"/>
      <c r="I12" s="40">
        <f>SUM(I5:I11)</f>
        <v>1167500</v>
      </c>
      <c r="J12" s="40">
        <f>SUM(J5:J11)</f>
        <v>614000</v>
      </c>
      <c r="K12" s="40">
        <f>SUM(K5:K11)</f>
        <v>553500</v>
      </c>
      <c r="L12" s="155"/>
      <c r="M12" s="40">
        <f>SUM(M5:M11)</f>
        <v>1500</v>
      </c>
      <c r="N12" s="40">
        <f>SUM(N5:N11)</f>
        <v>400</v>
      </c>
      <c r="O12" s="40">
        <f>SUM(O5:O11)</f>
        <v>1100</v>
      </c>
      <c r="P12" s="40">
        <f>SUM(P5:P11)</f>
        <v>0</v>
      </c>
      <c r="Q12" s="155"/>
      <c r="R12" s="40">
        <f>SUM(R5:R11)</f>
        <v>181500</v>
      </c>
      <c r="S12" s="40">
        <f>SUM(S5:S11)</f>
        <v>156400</v>
      </c>
      <c r="T12" s="40">
        <f>SUM(T5:T11)</f>
        <v>25100</v>
      </c>
      <c r="U12" s="40">
        <f>SUM(U5:U11)</f>
        <v>0</v>
      </c>
      <c r="V12" s="155"/>
      <c r="W12" s="40">
        <f>SUM(W5:W11)</f>
        <v>101500</v>
      </c>
      <c r="X12" s="40">
        <f>SUM(X5:X11)</f>
        <v>100400</v>
      </c>
      <c r="Y12" s="40">
        <f>SUM(Y5:Y11)</f>
        <v>1100</v>
      </c>
      <c r="Z12" s="155"/>
      <c r="AA12" s="40">
        <f>SUM(AA5:AA11)</f>
        <v>881500</v>
      </c>
      <c r="AB12" s="40">
        <f>SUM(AB5:AB11)</f>
        <v>356400</v>
      </c>
      <c r="AC12" s="40">
        <f>SUM(AC5:AC11)</f>
        <v>525100</v>
      </c>
      <c r="AD12" s="155"/>
      <c r="AE12" s="40">
        <f>SUM(AE5:AE11)</f>
        <v>1500</v>
      </c>
      <c r="AF12" s="40">
        <f>SUM(AF5:AF11)</f>
        <v>400</v>
      </c>
      <c r="AG12" s="40">
        <f>SUM(AG5:AG11)</f>
        <v>1100</v>
      </c>
      <c r="AH12" s="155"/>
      <c r="AI12" s="1"/>
      <c r="AJ12" s="14"/>
      <c r="AL12" s="14"/>
      <c r="AM12" s="14"/>
    </row>
    <row r="13" spans="1:39" ht="15.75" thickTop="1" x14ac:dyDescent="0.25">
      <c r="B13" s="4"/>
      <c r="E13"/>
      <c r="F13"/>
      <c r="G13"/>
      <c r="I13"/>
      <c r="J13"/>
      <c r="K13" s="1">
        <f>SUM(J12:K12)</f>
        <v>1167500</v>
      </c>
      <c r="L13" s="155"/>
      <c r="M13"/>
      <c r="N13"/>
      <c r="O13" s="1">
        <f>SUM(N12:O12)</f>
        <v>1500</v>
      </c>
      <c r="P13"/>
      <c r="Q13" s="155"/>
      <c r="R13"/>
      <c r="S13"/>
      <c r="T13" s="1">
        <f>SUM(S12:T12)</f>
        <v>181500</v>
      </c>
      <c r="U13"/>
      <c r="V13" s="155"/>
      <c r="W13"/>
      <c r="X13"/>
      <c r="Y13" s="1">
        <f>SUM(X12:Y12)</f>
        <v>101500</v>
      </c>
      <c r="Z13" s="155"/>
      <c r="AA13"/>
      <c r="AB13"/>
      <c r="AC13" s="1">
        <f>SUM(AB12:AC12)</f>
        <v>881500</v>
      </c>
      <c r="AD13" s="155"/>
      <c r="AE13"/>
      <c r="AF13"/>
      <c r="AG13" s="1">
        <f>SUM(AF12:AG12)</f>
        <v>1500</v>
      </c>
      <c r="AH13" s="155"/>
    </row>
    <row r="14" spans="1:39" ht="60" customHeight="1" x14ac:dyDescent="0.25">
      <c r="B14" s="6"/>
      <c r="C14" s="9"/>
      <c r="D14" s="8"/>
      <c r="E14" s="10"/>
      <c r="F14" s="10"/>
      <c r="G14" s="10"/>
      <c r="I14" s="10"/>
      <c r="J14" s="10"/>
      <c r="K14" s="10"/>
      <c r="L14" s="155"/>
      <c r="M14" s="10"/>
      <c r="N14" s="10"/>
      <c r="O14" s="10"/>
      <c r="P14" s="10"/>
      <c r="Q14" s="155"/>
      <c r="R14" s="10"/>
      <c r="S14" s="10"/>
      <c r="T14" s="10"/>
      <c r="U14" s="10"/>
      <c r="V14" s="155"/>
      <c r="W14" s="10"/>
      <c r="X14" s="10"/>
      <c r="Y14" s="10"/>
      <c r="Z14" s="155"/>
      <c r="AA14" s="10"/>
      <c r="AB14" s="10"/>
      <c r="AC14" s="10"/>
      <c r="AD14" s="155"/>
      <c r="AE14" s="10"/>
      <c r="AF14" s="10"/>
      <c r="AG14" s="10"/>
      <c r="AH14" s="155"/>
    </row>
    <row r="15" spans="1:39" ht="21.75" customHeight="1" x14ac:dyDescent="0.25">
      <c r="B15" s="171" t="s">
        <v>157</v>
      </c>
      <c r="C15" s="172"/>
      <c r="D15" s="172"/>
      <c r="E15" s="172"/>
      <c r="F15" s="172"/>
      <c r="G15" s="172"/>
      <c r="H15" s="35"/>
      <c r="I15" s="34"/>
      <c r="J15" s="34"/>
      <c r="K15" s="34"/>
      <c r="L15" s="5"/>
      <c r="M15" s="34"/>
      <c r="N15" s="34"/>
      <c r="O15" s="34"/>
      <c r="P15" s="34"/>
      <c r="Q15" s="5"/>
      <c r="R15" s="34"/>
      <c r="S15" s="34"/>
      <c r="T15" s="34"/>
      <c r="U15" s="34"/>
      <c r="V15" s="5"/>
      <c r="W15" s="34"/>
      <c r="X15" s="34"/>
      <c r="Y15" s="34"/>
      <c r="Z15" s="5"/>
      <c r="AA15" s="34"/>
      <c r="AB15" s="34"/>
      <c r="AC15" s="34"/>
      <c r="AD15" s="5"/>
      <c r="AE15" s="34"/>
      <c r="AF15" s="34"/>
      <c r="AG15" s="34"/>
      <c r="AH15" s="5"/>
    </row>
    <row r="16" spans="1:39" ht="36" customHeight="1" x14ac:dyDescent="0.25">
      <c r="B16" s="61" t="s">
        <v>1</v>
      </c>
      <c r="C16" s="61" t="s">
        <v>2</v>
      </c>
      <c r="D16" s="61" t="s">
        <v>3</v>
      </c>
      <c r="E16" s="61" t="s">
        <v>4</v>
      </c>
      <c r="F16" s="62" t="s">
        <v>5</v>
      </c>
      <c r="G16" s="61" t="s">
        <v>6</v>
      </c>
      <c r="I16" s="61" t="s">
        <v>44</v>
      </c>
      <c r="J16" s="62" t="s">
        <v>42</v>
      </c>
      <c r="K16" s="61" t="s">
        <v>43</v>
      </c>
      <c r="L16" s="3"/>
      <c r="M16" s="61" t="s">
        <v>443</v>
      </c>
      <c r="N16" s="62" t="s">
        <v>42</v>
      </c>
      <c r="O16" s="61" t="s">
        <v>43</v>
      </c>
      <c r="P16" s="136" t="s">
        <v>469</v>
      </c>
      <c r="Q16" s="124"/>
      <c r="R16" s="61" t="s">
        <v>444</v>
      </c>
      <c r="S16" s="62" t="s">
        <v>42</v>
      </c>
      <c r="T16" s="61" t="s">
        <v>43</v>
      </c>
      <c r="U16" s="136" t="s">
        <v>469</v>
      </c>
      <c r="V16" s="124"/>
      <c r="W16" s="61" t="s">
        <v>445</v>
      </c>
      <c r="X16" s="62" t="s">
        <v>42</v>
      </c>
      <c r="Y16" s="61" t="s">
        <v>43</v>
      </c>
      <c r="Z16" s="124"/>
      <c r="AA16" s="61" t="s">
        <v>446</v>
      </c>
      <c r="AB16" s="62" t="s">
        <v>42</v>
      </c>
      <c r="AC16" s="61" t="s">
        <v>43</v>
      </c>
      <c r="AD16" s="124"/>
      <c r="AE16" s="61" t="s">
        <v>447</v>
      </c>
      <c r="AF16" s="62" t="s">
        <v>42</v>
      </c>
      <c r="AG16" s="61" t="s">
        <v>43</v>
      </c>
      <c r="AH16" s="124"/>
    </row>
    <row r="17" spans="1:39" s="13" customFormat="1" ht="60" customHeight="1" thickBot="1" x14ac:dyDescent="0.3">
      <c r="A17" s="11"/>
      <c r="B17" s="17"/>
      <c r="C17" s="18" t="s">
        <v>174</v>
      </c>
      <c r="D17" s="19"/>
      <c r="E17" s="20"/>
      <c r="F17" s="28"/>
      <c r="G17" s="28"/>
      <c r="H17" s="14"/>
      <c r="I17" s="36">
        <v>0</v>
      </c>
      <c r="J17" s="36">
        <v>0</v>
      </c>
      <c r="K17" s="36">
        <v>0</v>
      </c>
      <c r="L17" s="12"/>
      <c r="M17" s="36"/>
      <c r="N17" s="36"/>
      <c r="O17" s="36"/>
      <c r="P17" s="36"/>
      <c r="Q17" s="12"/>
      <c r="R17" s="36"/>
      <c r="S17" s="36"/>
      <c r="T17" s="36"/>
      <c r="U17" s="36"/>
      <c r="V17" s="12"/>
      <c r="W17" s="36"/>
      <c r="X17" s="36"/>
      <c r="Y17" s="36"/>
      <c r="Z17" s="12"/>
      <c r="AA17" s="36"/>
      <c r="AB17" s="36"/>
      <c r="AC17" s="36"/>
      <c r="AD17" s="12"/>
      <c r="AE17" s="36"/>
      <c r="AF17" s="36"/>
      <c r="AG17" s="36"/>
      <c r="AH17" s="12"/>
      <c r="AI17" s="14"/>
      <c r="AJ17" s="14"/>
      <c r="AL17" s="14"/>
      <c r="AM17" s="14"/>
    </row>
    <row r="18" spans="1:39" s="13" customFormat="1" ht="60" customHeight="1" thickTop="1" thickBot="1" x14ac:dyDescent="0.3">
      <c r="A18" s="11"/>
      <c r="B18" s="17"/>
      <c r="C18" s="33"/>
      <c r="D18" s="19"/>
      <c r="E18" s="30"/>
      <c r="F18" s="31"/>
      <c r="G18" s="31"/>
      <c r="H18" s="14"/>
      <c r="I18" s="40">
        <f>SUM(I17:I17)</f>
        <v>0</v>
      </c>
      <c r="J18" s="40">
        <f>SUM(J17:J17)</f>
        <v>0</v>
      </c>
      <c r="K18" s="40">
        <f>SUM(K17:K17)</f>
        <v>0</v>
      </c>
      <c r="L18" s="3"/>
      <c r="M18" s="40">
        <f>SUM(M17:M17)</f>
        <v>0</v>
      </c>
      <c r="N18" s="40">
        <f>SUM(N17:N17)</f>
        <v>0</v>
      </c>
      <c r="O18" s="40">
        <f>SUM(O17:O17)</f>
        <v>0</v>
      </c>
      <c r="P18" s="40">
        <f>SUM(P17:P17)</f>
        <v>0</v>
      </c>
      <c r="Q18" s="124"/>
      <c r="R18" s="40">
        <f>SUM(R17:R17)</f>
        <v>0</v>
      </c>
      <c r="S18" s="40">
        <f>SUM(S17:S17)</f>
        <v>0</v>
      </c>
      <c r="T18" s="40">
        <f>SUM(T17:T17)</f>
        <v>0</v>
      </c>
      <c r="U18" s="40">
        <f>SUM(U17:U17)</f>
        <v>0</v>
      </c>
      <c r="V18" s="124"/>
      <c r="W18" s="40">
        <f>SUM(W17:W17)</f>
        <v>0</v>
      </c>
      <c r="X18" s="40">
        <f>SUM(X17:X17)</f>
        <v>0</v>
      </c>
      <c r="Y18" s="40">
        <f>SUM(Y17:Y17)</f>
        <v>0</v>
      </c>
      <c r="Z18" s="124"/>
      <c r="AA18" s="40">
        <f>SUM(AA17:AA17)</f>
        <v>0</v>
      </c>
      <c r="AB18" s="40">
        <f>SUM(AB17:AB17)</f>
        <v>0</v>
      </c>
      <c r="AC18" s="40">
        <f>SUM(AC17:AC17)</f>
        <v>0</v>
      </c>
      <c r="AD18" s="124"/>
      <c r="AE18" s="40">
        <f>SUM(AE17:AE17)</f>
        <v>0</v>
      </c>
      <c r="AF18" s="40">
        <f>SUM(AF17:AF17)</f>
        <v>0</v>
      </c>
      <c r="AG18" s="40">
        <f>SUM(AG17:AG17)</f>
        <v>0</v>
      </c>
      <c r="AH18" s="124"/>
      <c r="AI18" s="14"/>
      <c r="AJ18" s="14"/>
      <c r="AL18" s="14"/>
      <c r="AM18" s="14"/>
    </row>
    <row r="19" spans="1:39" ht="15.75" thickTop="1" x14ac:dyDescent="0.25">
      <c r="B19" s="4"/>
      <c r="E19"/>
      <c r="F19"/>
      <c r="G19"/>
      <c r="I19"/>
      <c r="J19"/>
      <c r="K19" s="1">
        <f>SUM(J18:K18)</f>
        <v>0</v>
      </c>
      <c r="L19" s="3"/>
      <c r="M19"/>
      <c r="N19"/>
      <c r="O19" s="1">
        <f>SUM(N18:O18)</f>
        <v>0</v>
      </c>
      <c r="P19"/>
      <c r="Q19" s="124"/>
      <c r="R19"/>
      <c r="S19"/>
      <c r="T19" s="1">
        <f>SUM(S18:T18)</f>
        <v>0</v>
      </c>
      <c r="U19"/>
      <c r="V19" s="124"/>
      <c r="W19"/>
      <c r="X19"/>
      <c r="Y19" s="1">
        <f>SUM(X18:Y18)</f>
        <v>0</v>
      </c>
      <c r="Z19" s="124"/>
      <c r="AA19"/>
      <c r="AB19"/>
      <c r="AC19" s="1">
        <f>SUM(AB18:AC18)</f>
        <v>0</v>
      </c>
      <c r="AD19" s="124"/>
      <c r="AE19"/>
      <c r="AF19"/>
      <c r="AG19" s="1">
        <f>SUM(AF18:AG18)</f>
        <v>0</v>
      </c>
      <c r="AH19" s="124"/>
    </row>
    <row r="20" spans="1:39" ht="36.75" customHeight="1" x14ac:dyDescent="0.25">
      <c r="B20" s="3"/>
      <c r="C20" s="3"/>
      <c r="D20" s="3"/>
      <c r="E20" s="3"/>
      <c r="F20" s="3"/>
      <c r="G20" s="3"/>
      <c r="I20" s="3"/>
      <c r="J20" s="3"/>
      <c r="K20" s="3"/>
      <c r="L20" s="3"/>
      <c r="M20" s="122"/>
      <c r="N20" s="124"/>
      <c r="O20" s="124"/>
      <c r="P20" s="135"/>
      <c r="Q20" s="124"/>
      <c r="R20" s="122"/>
      <c r="S20" s="124"/>
      <c r="T20" s="124"/>
      <c r="U20" s="135"/>
      <c r="V20" s="124"/>
      <c r="W20" s="122"/>
      <c r="X20" s="124"/>
      <c r="Y20" s="124"/>
      <c r="Z20" s="124"/>
      <c r="AA20" s="122"/>
      <c r="AB20" s="124"/>
      <c r="AC20" s="124"/>
      <c r="AD20" s="124"/>
      <c r="AE20" s="122"/>
      <c r="AF20" s="124"/>
      <c r="AG20" s="124"/>
      <c r="AH20" s="124"/>
    </row>
    <row r="21" spans="1:39" ht="21.75" customHeight="1" x14ac:dyDescent="0.25">
      <c r="B21" s="171" t="s">
        <v>175</v>
      </c>
      <c r="C21" s="172"/>
      <c r="D21" s="172"/>
      <c r="E21" s="172"/>
      <c r="F21" s="172"/>
      <c r="G21" s="172"/>
      <c r="H21" s="35"/>
      <c r="I21" s="34"/>
      <c r="J21" s="34"/>
      <c r="K21" s="34"/>
      <c r="L21" s="5"/>
      <c r="M21" s="34"/>
      <c r="N21" s="34"/>
      <c r="O21" s="34"/>
      <c r="P21" s="34"/>
      <c r="Q21" s="5"/>
      <c r="R21" s="34"/>
      <c r="S21" s="34"/>
      <c r="T21" s="34"/>
      <c r="U21" s="34"/>
      <c r="V21" s="5"/>
      <c r="W21" s="34"/>
      <c r="X21" s="34"/>
      <c r="Y21" s="34"/>
      <c r="Z21" s="5"/>
      <c r="AA21" s="34"/>
      <c r="AB21" s="34"/>
      <c r="AC21" s="34"/>
      <c r="AD21" s="5"/>
      <c r="AE21" s="34"/>
      <c r="AF21" s="34"/>
      <c r="AG21" s="34"/>
      <c r="AH21" s="5"/>
    </row>
    <row r="22" spans="1:39" ht="36" customHeight="1" x14ac:dyDescent="0.25">
      <c r="B22" s="61" t="s">
        <v>1</v>
      </c>
      <c r="C22" s="61" t="s">
        <v>2</v>
      </c>
      <c r="D22" s="61" t="s">
        <v>3</v>
      </c>
      <c r="E22" s="61" t="s">
        <v>4</v>
      </c>
      <c r="F22" s="62" t="s">
        <v>5</v>
      </c>
      <c r="G22" s="61" t="s">
        <v>6</v>
      </c>
      <c r="I22" s="61" t="s">
        <v>44</v>
      </c>
      <c r="J22" s="62" t="s">
        <v>42</v>
      </c>
      <c r="K22" s="61" t="s">
        <v>43</v>
      </c>
      <c r="L22" s="3"/>
      <c r="M22" s="61" t="s">
        <v>443</v>
      </c>
      <c r="N22" s="62" t="s">
        <v>42</v>
      </c>
      <c r="O22" s="61" t="s">
        <v>43</v>
      </c>
      <c r="P22" s="136" t="s">
        <v>469</v>
      </c>
      <c r="Q22" s="124"/>
      <c r="R22" s="61" t="s">
        <v>444</v>
      </c>
      <c r="S22" s="62" t="s">
        <v>42</v>
      </c>
      <c r="T22" s="61" t="s">
        <v>43</v>
      </c>
      <c r="U22" s="136" t="s">
        <v>469</v>
      </c>
      <c r="V22" s="124"/>
      <c r="W22" s="61" t="s">
        <v>445</v>
      </c>
      <c r="X22" s="62" t="s">
        <v>42</v>
      </c>
      <c r="Y22" s="61" t="s">
        <v>43</v>
      </c>
      <c r="Z22" s="124"/>
      <c r="AA22" s="61" t="s">
        <v>446</v>
      </c>
      <c r="AB22" s="62" t="s">
        <v>42</v>
      </c>
      <c r="AC22" s="61" t="s">
        <v>43</v>
      </c>
      <c r="AD22" s="124"/>
      <c r="AE22" s="61" t="s">
        <v>447</v>
      </c>
      <c r="AF22" s="62" t="s">
        <v>42</v>
      </c>
      <c r="AG22" s="61" t="s">
        <v>43</v>
      </c>
      <c r="AH22" s="124"/>
    </row>
    <row r="23" spans="1:39" s="13" customFormat="1" ht="78" customHeight="1" x14ac:dyDescent="0.25">
      <c r="A23" s="11"/>
      <c r="B23" s="17" t="s">
        <v>176</v>
      </c>
      <c r="C23" s="18" t="s">
        <v>185</v>
      </c>
      <c r="D23" s="19" t="s">
        <v>54</v>
      </c>
      <c r="E23" s="20" t="s">
        <v>22</v>
      </c>
      <c r="F23" s="19" t="s">
        <v>18</v>
      </c>
      <c r="G23" s="19" t="s">
        <v>18</v>
      </c>
      <c r="H23" s="14"/>
      <c r="I23" s="36">
        <f>SUM(J23:K23)</f>
        <v>0</v>
      </c>
      <c r="J23" s="36">
        <v>0</v>
      </c>
      <c r="K23" s="36">
        <v>0</v>
      </c>
      <c r="L23" s="12"/>
      <c r="M23" s="36"/>
      <c r="N23" s="36"/>
      <c r="O23" s="36"/>
      <c r="P23" s="36"/>
      <c r="Q23" s="12"/>
      <c r="R23" s="36"/>
      <c r="S23" s="36"/>
      <c r="T23" s="36"/>
      <c r="U23" s="36"/>
      <c r="V23" s="12"/>
      <c r="W23" s="36"/>
      <c r="X23" s="36"/>
      <c r="Y23" s="36"/>
      <c r="Z23" s="12"/>
      <c r="AA23" s="36"/>
      <c r="AB23" s="36"/>
      <c r="AC23" s="36"/>
      <c r="AD23" s="12"/>
      <c r="AE23" s="36"/>
      <c r="AF23" s="36"/>
      <c r="AG23" s="36"/>
      <c r="AH23" s="12"/>
      <c r="AI23" s="14"/>
      <c r="AJ23" s="14"/>
      <c r="AL23" s="14"/>
      <c r="AM23" s="14"/>
    </row>
    <row r="24" spans="1:39" ht="60" customHeight="1" x14ac:dyDescent="0.25">
      <c r="B24" s="21" t="s">
        <v>177</v>
      </c>
      <c r="C24" s="22" t="s">
        <v>182</v>
      </c>
      <c r="D24" s="23" t="s">
        <v>64</v>
      </c>
      <c r="E24" s="24" t="s">
        <v>22</v>
      </c>
      <c r="F24" s="19" t="s">
        <v>14</v>
      </c>
      <c r="G24" s="19" t="s">
        <v>15</v>
      </c>
      <c r="I24" s="36">
        <f t="shared" ref="I24:I28" si="7">SUM(J24:K24)</f>
        <v>0</v>
      </c>
      <c r="J24" s="37">
        <v>0</v>
      </c>
      <c r="K24" s="37">
        <v>0</v>
      </c>
      <c r="L24" s="3"/>
      <c r="M24" s="36"/>
      <c r="N24" s="37"/>
      <c r="O24" s="37"/>
      <c r="P24" s="37"/>
      <c r="Q24" s="124"/>
      <c r="R24" s="36"/>
      <c r="S24" s="37"/>
      <c r="T24" s="37"/>
      <c r="U24" s="37"/>
      <c r="V24" s="124"/>
      <c r="W24" s="36"/>
      <c r="X24" s="37"/>
      <c r="Y24" s="37"/>
      <c r="Z24" s="124"/>
      <c r="AA24" s="36"/>
      <c r="AB24" s="37"/>
      <c r="AC24" s="37"/>
      <c r="AD24" s="124"/>
      <c r="AE24" s="36"/>
      <c r="AF24" s="37"/>
      <c r="AG24" s="37"/>
      <c r="AH24" s="124"/>
      <c r="AI24" s="14"/>
    </row>
    <row r="25" spans="1:39" s="13" customFormat="1" ht="60" customHeight="1" x14ac:dyDescent="0.25">
      <c r="A25" s="11"/>
      <c r="B25" s="17" t="s">
        <v>178</v>
      </c>
      <c r="C25" s="18" t="s">
        <v>365</v>
      </c>
      <c r="D25" s="19" t="s">
        <v>11</v>
      </c>
      <c r="E25" s="20">
        <v>2025</v>
      </c>
      <c r="F25" s="79">
        <v>5000</v>
      </c>
      <c r="G25" s="19" t="s">
        <v>11</v>
      </c>
      <c r="H25" s="14"/>
      <c r="I25" s="36">
        <f t="shared" si="7"/>
        <v>5000</v>
      </c>
      <c r="J25" s="36">
        <v>5000</v>
      </c>
      <c r="K25" s="36">
        <v>0</v>
      </c>
      <c r="L25" s="12"/>
      <c r="M25" s="36"/>
      <c r="N25" s="36"/>
      <c r="O25" s="36"/>
      <c r="P25" s="36"/>
      <c r="Q25" s="12"/>
      <c r="R25" s="36"/>
      <c r="S25" s="36"/>
      <c r="T25" s="36"/>
      <c r="U25" s="36"/>
      <c r="V25" s="12"/>
      <c r="W25" s="36"/>
      <c r="X25" s="36"/>
      <c r="Y25" s="36"/>
      <c r="Z25" s="12"/>
      <c r="AA25" s="36">
        <f>SUM(AB25:AC25)</f>
        <v>5000</v>
      </c>
      <c r="AB25" s="36">
        <v>5000</v>
      </c>
      <c r="AC25" s="36">
        <v>0</v>
      </c>
      <c r="AD25" s="12"/>
      <c r="AE25" s="36"/>
      <c r="AF25" s="36"/>
      <c r="AG25" s="36"/>
      <c r="AH25" s="12"/>
      <c r="AI25" s="14"/>
      <c r="AJ25" s="14"/>
      <c r="AL25" s="14"/>
      <c r="AM25" s="14"/>
    </row>
    <row r="26" spans="1:39" ht="67.5" customHeight="1" x14ac:dyDescent="0.25">
      <c r="B26" s="25" t="s">
        <v>179</v>
      </c>
      <c r="C26" s="22" t="s">
        <v>503</v>
      </c>
      <c r="D26" s="23" t="s">
        <v>172</v>
      </c>
      <c r="E26" s="26" t="s">
        <v>22</v>
      </c>
      <c r="F26" s="31" t="s">
        <v>14</v>
      </c>
      <c r="G26" s="30" t="s">
        <v>15</v>
      </c>
      <c r="I26" s="36">
        <f t="shared" si="7"/>
        <v>0</v>
      </c>
      <c r="J26" s="38">
        <v>0</v>
      </c>
      <c r="K26" s="38">
        <v>0</v>
      </c>
      <c r="L26" s="3"/>
      <c r="M26" s="36"/>
      <c r="N26" s="38"/>
      <c r="O26" s="38"/>
      <c r="P26" s="38"/>
      <c r="Q26" s="124"/>
      <c r="R26" s="36"/>
      <c r="S26" s="38"/>
      <c r="T26" s="38"/>
      <c r="U26" s="38"/>
      <c r="V26" s="124"/>
      <c r="W26" s="36"/>
      <c r="X26" s="38"/>
      <c r="Y26" s="38"/>
      <c r="Z26" s="124"/>
      <c r="AA26" s="36"/>
      <c r="AB26" s="38"/>
      <c r="AC26" s="38"/>
      <c r="AD26" s="124"/>
      <c r="AE26" s="36"/>
      <c r="AF26" s="38"/>
      <c r="AG26" s="38"/>
      <c r="AH26" s="124"/>
      <c r="AI26" s="14"/>
    </row>
    <row r="27" spans="1:39" ht="60" customHeight="1" x14ac:dyDescent="0.25">
      <c r="B27" s="21" t="s">
        <v>180</v>
      </c>
      <c r="C27" s="18" t="s">
        <v>183</v>
      </c>
      <c r="D27" s="23" t="s">
        <v>172</v>
      </c>
      <c r="E27" s="24" t="s">
        <v>22</v>
      </c>
      <c r="F27" s="19" t="s">
        <v>14</v>
      </c>
      <c r="G27" s="19" t="s">
        <v>15</v>
      </c>
      <c r="I27" s="36">
        <f t="shared" si="7"/>
        <v>0</v>
      </c>
      <c r="J27" s="36">
        <v>0</v>
      </c>
      <c r="K27" s="36">
        <v>0</v>
      </c>
      <c r="L27" s="3"/>
      <c r="M27" s="36"/>
      <c r="N27" s="36"/>
      <c r="O27" s="36"/>
      <c r="P27" s="36"/>
      <c r="Q27" s="124"/>
      <c r="R27" s="36"/>
      <c r="S27" s="36"/>
      <c r="T27" s="36"/>
      <c r="U27" s="36"/>
      <c r="V27" s="124"/>
      <c r="W27" s="36"/>
      <c r="X27" s="36"/>
      <c r="Y27" s="36"/>
      <c r="Z27" s="124"/>
      <c r="AA27" s="36"/>
      <c r="AB27" s="36"/>
      <c r="AC27" s="36"/>
      <c r="AD27" s="124"/>
      <c r="AE27" s="36"/>
      <c r="AF27" s="36"/>
      <c r="AG27" s="36"/>
      <c r="AH27" s="124"/>
      <c r="AI27" s="14"/>
    </row>
    <row r="28" spans="1:39" ht="61.5" customHeight="1" thickBot="1" x14ac:dyDescent="0.3">
      <c r="B28" s="21" t="s">
        <v>181</v>
      </c>
      <c r="C28" s="22" t="s">
        <v>184</v>
      </c>
      <c r="D28" s="23" t="s">
        <v>9</v>
      </c>
      <c r="E28" s="24" t="s">
        <v>25</v>
      </c>
      <c r="F28" s="19" t="s">
        <v>14</v>
      </c>
      <c r="G28" s="19" t="s">
        <v>15</v>
      </c>
      <c r="I28" s="36">
        <f t="shared" si="7"/>
        <v>0</v>
      </c>
      <c r="J28" s="37">
        <v>0</v>
      </c>
      <c r="K28" s="37">
        <v>0</v>
      </c>
      <c r="L28" s="3"/>
      <c r="M28" s="36"/>
      <c r="N28" s="37"/>
      <c r="O28" s="37"/>
      <c r="P28" s="37"/>
      <c r="Q28" s="124"/>
      <c r="R28" s="36"/>
      <c r="S28" s="37"/>
      <c r="T28" s="37"/>
      <c r="U28" s="37"/>
      <c r="V28" s="124"/>
      <c r="W28" s="36"/>
      <c r="X28" s="37"/>
      <c r="Y28" s="37"/>
      <c r="Z28" s="124"/>
      <c r="AA28" s="36"/>
      <c r="AB28" s="37"/>
      <c r="AC28" s="37"/>
      <c r="AD28" s="124"/>
      <c r="AE28" s="36"/>
      <c r="AF28" s="37"/>
      <c r="AG28" s="37"/>
      <c r="AH28" s="124"/>
      <c r="AI28" s="14"/>
    </row>
    <row r="29" spans="1:39" s="13" customFormat="1" ht="60" customHeight="1" thickTop="1" thickBot="1" x14ac:dyDescent="0.3">
      <c r="A29" s="11"/>
      <c r="B29" s="17"/>
      <c r="C29" s="33"/>
      <c r="D29" s="19"/>
      <c r="E29" s="30"/>
      <c r="F29" s="31"/>
      <c r="G29" s="31"/>
      <c r="H29" s="14"/>
      <c r="I29" s="40">
        <f>SUM(I23:I28)</f>
        <v>5000</v>
      </c>
      <c r="J29" s="40">
        <f>SUM(J23:J28)</f>
        <v>5000</v>
      </c>
      <c r="K29" s="40">
        <f>SUM(K23:K28)</f>
        <v>0</v>
      </c>
      <c r="L29" s="3"/>
      <c r="M29" s="40">
        <f>SUM(M23:M28)</f>
        <v>0</v>
      </c>
      <c r="N29" s="40">
        <f>SUM(N23:N28)</f>
        <v>0</v>
      </c>
      <c r="O29" s="40">
        <f>SUM(O23:O28)</f>
        <v>0</v>
      </c>
      <c r="P29" s="40">
        <f>SUM(P23:P28)</f>
        <v>0</v>
      </c>
      <c r="Q29" s="124"/>
      <c r="R29" s="40">
        <f>SUM(R23:R28)</f>
        <v>0</v>
      </c>
      <c r="S29" s="40">
        <f>SUM(S23:S28)</f>
        <v>0</v>
      </c>
      <c r="T29" s="40">
        <f>SUM(T23:T28)</f>
        <v>0</v>
      </c>
      <c r="U29" s="40">
        <f>SUM(U23:U28)</f>
        <v>0</v>
      </c>
      <c r="V29" s="124"/>
      <c r="W29" s="40">
        <f>SUM(W23:W28)</f>
        <v>0</v>
      </c>
      <c r="X29" s="40">
        <f>SUM(X23:X28)</f>
        <v>0</v>
      </c>
      <c r="Y29" s="40">
        <f>SUM(Y23:Y28)</f>
        <v>0</v>
      </c>
      <c r="Z29" s="124"/>
      <c r="AA29" s="40">
        <f>SUM(AA23:AA28)</f>
        <v>5000</v>
      </c>
      <c r="AB29" s="40">
        <f>SUM(AB23:AB28)</f>
        <v>5000</v>
      </c>
      <c r="AC29" s="40">
        <f>SUM(AC23:AC28)</f>
        <v>0</v>
      </c>
      <c r="AD29" s="124"/>
      <c r="AE29" s="40">
        <f>SUM(AE23:AE28)</f>
        <v>0</v>
      </c>
      <c r="AF29" s="40">
        <f>SUM(AF23:AF28)</f>
        <v>0</v>
      </c>
      <c r="AG29" s="40">
        <f>SUM(AG23:AG28)</f>
        <v>0</v>
      </c>
      <c r="AH29" s="124"/>
      <c r="AI29" s="14"/>
      <c r="AJ29" s="14"/>
      <c r="AL29" s="14"/>
      <c r="AM29" s="14"/>
    </row>
    <row r="30" spans="1:39" ht="15.75" thickTop="1" x14ac:dyDescent="0.25">
      <c r="B30" s="4"/>
      <c r="E30"/>
      <c r="F30"/>
      <c r="G30"/>
      <c r="I30"/>
      <c r="J30"/>
      <c r="K30" s="1">
        <f>SUM(J29:K29)</f>
        <v>5000</v>
      </c>
      <c r="L30" s="3"/>
      <c r="M30"/>
      <c r="N30"/>
      <c r="O30" s="1">
        <f>SUM(N29:O29)</f>
        <v>0</v>
      </c>
      <c r="P30"/>
      <c r="Q30" s="124"/>
      <c r="R30"/>
      <c r="S30"/>
      <c r="T30" s="1">
        <f>SUM(S29:T29)</f>
        <v>0</v>
      </c>
      <c r="U30"/>
      <c r="V30" s="124"/>
      <c r="W30"/>
      <c r="X30"/>
      <c r="Y30" s="1">
        <f>SUM(X29:Y29)</f>
        <v>0</v>
      </c>
      <c r="Z30" s="124"/>
      <c r="AA30"/>
      <c r="AB30"/>
      <c r="AC30" s="1">
        <f>SUM(AB29:AC29)</f>
        <v>5000</v>
      </c>
      <c r="AD30" s="124"/>
      <c r="AE30"/>
      <c r="AF30"/>
      <c r="AG30" s="1">
        <f>SUM(AF29:AG29)</f>
        <v>0</v>
      </c>
      <c r="AH30" s="124"/>
    </row>
    <row r="31" spans="1:39" x14ac:dyDescent="0.25">
      <c r="B31" s="4"/>
      <c r="E31"/>
      <c r="F31"/>
      <c r="G31"/>
      <c r="I31"/>
      <c r="J31"/>
      <c r="K31"/>
      <c r="L31"/>
      <c r="M31"/>
      <c r="N31"/>
      <c r="O31"/>
      <c r="P31"/>
      <c r="Q31"/>
      <c r="R31"/>
      <c r="S31"/>
      <c r="T31"/>
      <c r="U31"/>
      <c r="V31"/>
      <c r="W31"/>
      <c r="X31"/>
      <c r="Y31"/>
      <c r="Z31"/>
      <c r="AA31"/>
      <c r="AB31"/>
      <c r="AC31"/>
      <c r="AD31"/>
      <c r="AE31"/>
      <c r="AF31"/>
      <c r="AG31"/>
      <c r="AH31"/>
    </row>
    <row r="32" spans="1:39" x14ac:dyDescent="0.25">
      <c r="B32" s="4"/>
      <c r="E32"/>
      <c r="F32"/>
      <c r="G32"/>
      <c r="I32"/>
      <c r="J32"/>
      <c r="K32"/>
      <c r="L32"/>
      <c r="M32"/>
      <c r="N32"/>
      <c r="O32"/>
      <c r="P32"/>
      <c r="Q32"/>
      <c r="R32"/>
      <c r="S32"/>
      <c r="T32"/>
      <c r="U32"/>
      <c r="V32"/>
      <c r="W32"/>
      <c r="X32"/>
      <c r="Y32"/>
      <c r="Z32"/>
      <c r="AA32"/>
      <c r="AB32"/>
      <c r="AC32"/>
      <c r="AD32"/>
      <c r="AE32"/>
      <c r="AF32"/>
      <c r="AG32"/>
      <c r="AH32"/>
    </row>
    <row r="33" spans="2:34" x14ac:dyDescent="0.25">
      <c r="B33" s="4"/>
      <c r="E33"/>
      <c r="F33"/>
      <c r="G33"/>
      <c r="I33"/>
      <c r="J33"/>
      <c r="K33"/>
      <c r="L33"/>
      <c r="M33"/>
      <c r="N33"/>
      <c r="O33"/>
      <c r="P33"/>
      <c r="Q33"/>
      <c r="R33"/>
      <c r="S33"/>
      <c r="T33"/>
      <c r="U33"/>
      <c r="V33"/>
      <c r="W33"/>
      <c r="X33"/>
      <c r="Y33"/>
      <c r="Z33"/>
      <c r="AA33"/>
      <c r="AB33"/>
      <c r="AC33"/>
      <c r="AD33"/>
      <c r="AE33"/>
      <c r="AF33"/>
      <c r="AG33"/>
      <c r="AH33"/>
    </row>
    <row r="34" spans="2:34" x14ac:dyDescent="0.25">
      <c r="E34"/>
      <c r="F34"/>
      <c r="G34"/>
      <c r="I34"/>
      <c r="J34"/>
      <c r="K34"/>
      <c r="L34"/>
      <c r="M34"/>
      <c r="N34"/>
      <c r="O34"/>
      <c r="P34"/>
      <c r="Q34"/>
      <c r="R34"/>
      <c r="S34"/>
      <c r="T34"/>
      <c r="U34"/>
      <c r="V34"/>
      <c r="W34"/>
      <c r="X34"/>
      <c r="Y34"/>
      <c r="Z34"/>
      <c r="AA34"/>
      <c r="AB34"/>
      <c r="AC34"/>
      <c r="AD34"/>
      <c r="AE34"/>
      <c r="AF34"/>
      <c r="AG34"/>
      <c r="AH34"/>
    </row>
    <row r="35" spans="2:34" x14ac:dyDescent="0.25">
      <c r="E35"/>
      <c r="F35"/>
      <c r="G35"/>
      <c r="I35"/>
      <c r="J35"/>
      <c r="K35"/>
      <c r="L35"/>
      <c r="M35"/>
      <c r="N35"/>
      <c r="O35"/>
      <c r="P35"/>
      <c r="Q35"/>
      <c r="R35"/>
      <c r="S35"/>
      <c r="T35"/>
      <c r="U35"/>
      <c r="V35"/>
      <c r="W35"/>
      <c r="X35"/>
      <c r="Y35"/>
      <c r="Z35"/>
      <c r="AA35"/>
      <c r="AB35"/>
      <c r="AC35"/>
      <c r="AD35"/>
      <c r="AE35"/>
      <c r="AF35"/>
      <c r="AG35"/>
      <c r="AH35"/>
    </row>
  </sheetData>
  <mergeCells count="9">
    <mergeCell ref="AH12:AH14"/>
    <mergeCell ref="B3:G3"/>
    <mergeCell ref="L12:L14"/>
    <mergeCell ref="B15:G15"/>
    <mergeCell ref="B21:G21"/>
    <mergeCell ref="Q12:Q14"/>
    <mergeCell ref="V12:V14"/>
    <mergeCell ref="Z12:Z14"/>
    <mergeCell ref="AD12:AD14"/>
  </mergeCells>
  <pageMargins left="0.31496062992125984" right="0.31496062992125984" top="0.35433070866141736" bottom="0.35433070866141736" header="0.31496062992125984" footer="0.31496062992125984"/>
  <pageSetup paperSize="9" scale="48" orientation="landscape" horizontalDpi="4294967293" verticalDpi="4294967293" r:id="rId1"/>
  <colBreaks count="2" manualBreakCount="2">
    <brk id="16" max="29" man="1"/>
    <brk id="25" max="29"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M41"/>
  <sheetViews>
    <sheetView zoomScale="80" zoomScaleNormal="80" zoomScaleSheetLayoutView="80" workbookViewId="0">
      <pane xSplit="8" ySplit="4" topLeftCell="I5" activePane="bottomRight" state="frozen"/>
      <selection pane="topRight" activeCell="I1" sqref="I1"/>
      <selection pane="bottomLeft" activeCell="A5" sqref="A5"/>
      <selection pane="bottomRight" activeCell="C2" sqref="C2"/>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2.7109375" style="1" customWidth="1"/>
    <col min="9" max="9" width="19.140625" style="1" customWidth="1"/>
    <col min="10" max="11" width="18.28515625" style="1" customWidth="1"/>
    <col min="12" max="12" width="3" style="1" customWidth="1"/>
    <col min="13" max="13" width="19.140625" style="1" customWidth="1"/>
    <col min="14" max="16" width="18.28515625" style="1" customWidth="1"/>
    <col min="17" max="17" width="3" style="1" customWidth="1"/>
    <col min="18" max="18" width="19.140625" style="1" customWidth="1"/>
    <col min="19" max="21" width="18.28515625" style="1" customWidth="1"/>
    <col min="22" max="22" width="3" style="1" customWidth="1"/>
    <col min="23" max="23" width="19.140625" style="1" customWidth="1"/>
    <col min="24" max="25" width="18.28515625" style="1" customWidth="1"/>
    <col min="26" max="26" width="3" style="1" customWidth="1"/>
    <col min="27" max="27" width="19.140625" style="1" customWidth="1"/>
    <col min="28" max="29" width="18.28515625" style="1" customWidth="1"/>
    <col min="30" max="30" width="3" style="1" customWidth="1"/>
    <col min="31" max="31" width="19.140625" style="1" customWidth="1"/>
    <col min="32" max="33" width="18.28515625" style="1" customWidth="1"/>
    <col min="34" max="34" width="3" style="1" customWidth="1"/>
    <col min="35" max="35" width="15.5703125" style="1" customWidth="1"/>
    <col min="36" max="36" width="8.7109375" style="1" customWidth="1"/>
    <col min="37" max="37" width="1.42578125" customWidth="1"/>
    <col min="38" max="39" width="8.7109375" style="1" customWidth="1"/>
  </cols>
  <sheetData>
    <row r="2" spans="1:39" ht="39" customHeight="1" x14ac:dyDescent="0.3">
      <c r="C2" s="67" t="s">
        <v>432</v>
      </c>
      <c r="G2" s="116"/>
      <c r="I2" s="112">
        <f>SUM(I11,I27,I38)</f>
        <v>25567500</v>
      </c>
      <c r="J2" s="112">
        <f>SUM(J11,J27,J38)</f>
        <v>19856500</v>
      </c>
      <c r="K2" s="112">
        <f>SUM(K11,K27,K38)</f>
        <v>5711000</v>
      </c>
      <c r="M2" s="112">
        <f>SUM(M11,M27,M38)</f>
        <v>2465000</v>
      </c>
      <c r="N2" s="127">
        <f>SUM(N11,N27,N38)</f>
        <v>2375000</v>
      </c>
      <c r="O2" s="127">
        <f>SUM(O11,O27,O38)</f>
        <v>90000</v>
      </c>
      <c r="P2" s="127"/>
      <c r="R2" s="112">
        <f>SUM(R11,R27,R38)</f>
        <v>13365000</v>
      </c>
      <c r="S2" s="127">
        <f>SUM(S11,S27,S38)</f>
        <v>8975000</v>
      </c>
      <c r="T2" s="127">
        <f>SUM(T11,T27,T38)</f>
        <v>4390000</v>
      </c>
      <c r="U2" s="127"/>
      <c r="W2" s="112">
        <f>SUM(W11,W27,W38)</f>
        <v>2915250</v>
      </c>
      <c r="X2" s="127">
        <f>SUM(X11,X27,X38)</f>
        <v>2664250</v>
      </c>
      <c r="Y2" s="127">
        <f>SUM(Y11,Y27,Y38)</f>
        <v>251000</v>
      </c>
      <c r="AA2" s="112">
        <f>SUM(AA11,AA27,AA38)</f>
        <v>3360000</v>
      </c>
      <c r="AB2" s="127">
        <f>SUM(AB11,AB27,AB38)</f>
        <v>2870000</v>
      </c>
      <c r="AC2" s="127">
        <f>SUM(AC11,AC27,AC38)</f>
        <v>490000</v>
      </c>
      <c r="AE2" s="112">
        <f>SUM(AE11,AE27,AE38)</f>
        <v>3462250</v>
      </c>
      <c r="AF2" s="127">
        <f>SUM(AF11,AF27,AF38)</f>
        <v>2972250</v>
      </c>
      <c r="AG2" s="127">
        <f>SUM(AG11,AG27,AG38)</f>
        <v>490000</v>
      </c>
    </row>
    <row r="3" spans="1:39" ht="21.75" customHeight="1" x14ac:dyDescent="0.25">
      <c r="B3" s="173" t="s">
        <v>186</v>
      </c>
      <c r="C3" s="174"/>
      <c r="D3" s="174"/>
      <c r="E3" s="174"/>
      <c r="F3" s="174"/>
      <c r="G3" s="174"/>
      <c r="H3" s="35"/>
      <c r="I3" s="34"/>
      <c r="J3" s="34"/>
      <c r="K3" s="34"/>
      <c r="L3" s="5"/>
      <c r="M3" s="34"/>
      <c r="N3" s="34"/>
      <c r="O3" s="34"/>
      <c r="P3" s="34"/>
      <c r="Q3" s="5"/>
      <c r="R3" s="34"/>
      <c r="S3" s="34"/>
      <c r="T3" s="34"/>
      <c r="U3" s="34"/>
      <c r="V3" s="5"/>
      <c r="W3" s="34"/>
      <c r="X3" s="34"/>
      <c r="Y3" s="34"/>
      <c r="Z3" s="5"/>
      <c r="AA3" s="34"/>
      <c r="AB3" s="34"/>
      <c r="AC3" s="34"/>
      <c r="AD3" s="5"/>
      <c r="AE3" s="34"/>
      <c r="AF3" s="34"/>
      <c r="AG3" s="34"/>
      <c r="AH3" s="5"/>
    </row>
    <row r="4" spans="1:39" ht="36" customHeight="1" x14ac:dyDescent="0.25">
      <c r="B4" s="63" t="s">
        <v>1</v>
      </c>
      <c r="C4" s="63" t="s">
        <v>2</v>
      </c>
      <c r="D4" s="63" t="s">
        <v>3</v>
      </c>
      <c r="E4" s="63" t="s">
        <v>4</v>
      </c>
      <c r="F4" s="64" t="s">
        <v>5</v>
      </c>
      <c r="G4" s="63" t="s">
        <v>6</v>
      </c>
      <c r="I4" s="63" t="s">
        <v>44</v>
      </c>
      <c r="J4" s="64" t="s">
        <v>42</v>
      </c>
      <c r="K4" s="63" t="s">
        <v>43</v>
      </c>
      <c r="L4" s="3"/>
      <c r="M4" s="63" t="s">
        <v>443</v>
      </c>
      <c r="N4" s="64" t="s">
        <v>42</v>
      </c>
      <c r="O4" s="63" t="s">
        <v>43</v>
      </c>
      <c r="P4" s="136" t="s">
        <v>469</v>
      </c>
      <c r="Q4" s="124"/>
      <c r="R4" s="63" t="s">
        <v>444</v>
      </c>
      <c r="S4" s="64" t="s">
        <v>42</v>
      </c>
      <c r="T4" s="63" t="s">
        <v>43</v>
      </c>
      <c r="U4" s="136" t="s">
        <v>469</v>
      </c>
      <c r="V4" s="124"/>
      <c r="W4" s="63" t="s">
        <v>445</v>
      </c>
      <c r="X4" s="64" t="s">
        <v>42</v>
      </c>
      <c r="Y4" s="63" t="s">
        <v>43</v>
      </c>
      <c r="Z4" s="124"/>
      <c r="AA4" s="63" t="s">
        <v>446</v>
      </c>
      <c r="AB4" s="64" t="s">
        <v>42</v>
      </c>
      <c r="AC4" s="63" t="s">
        <v>43</v>
      </c>
      <c r="AD4" s="124"/>
      <c r="AE4" s="63" t="s">
        <v>447</v>
      </c>
      <c r="AF4" s="64" t="s">
        <v>42</v>
      </c>
      <c r="AG4" s="63" t="s">
        <v>43</v>
      </c>
      <c r="AH4" s="124"/>
    </row>
    <row r="5" spans="1:39" s="13" customFormat="1" ht="60" customHeight="1" x14ac:dyDescent="0.25">
      <c r="A5" s="11"/>
      <c r="B5" s="17" t="s">
        <v>189</v>
      </c>
      <c r="C5" s="18" t="s">
        <v>195</v>
      </c>
      <c r="D5" s="19" t="s">
        <v>362</v>
      </c>
      <c r="E5" s="19" t="s">
        <v>76</v>
      </c>
      <c r="F5" s="19" t="s">
        <v>14</v>
      </c>
      <c r="G5" s="28"/>
      <c r="H5" s="14"/>
      <c r="I5" s="36">
        <f>SUM(J5:K5)</f>
        <v>0</v>
      </c>
      <c r="J5" s="36">
        <v>0</v>
      </c>
      <c r="K5" s="36">
        <v>0</v>
      </c>
      <c r="L5" s="12"/>
      <c r="M5" s="36"/>
      <c r="N5" s="36"/>
      <c r="O5" s="36"/>
      <c r="P5" s="36"/>
      <c r="Q5" s="12"/>
      <c r="R5" s="36"/>
      <c r="S5" s="36"/>
      <c r="T5" s="36"/>
      <c r="U5" s="36"/>
      <c r="V5" s="12"/>
      <c r="W5" s="36"/>
      <c r="X5" s="36"/>
      <c r="Y5" s="36"/>
      <c r="Z5" s="12"/>
      <c r="AA5" s="36"/>
      <c r="AB5" s="36"/>
      <c r="AC5" s="36"/>
      <c r="AD5" s="12"/>
      <c r="AE5" s="36"/>
      <c r="AF5" s="36"/>
      <c r="AG5" s="36"/>
      <c r="AH5" s="12"/>
      <c r="AI5" s="1"/>
      <c r="AJ5" s="14"/>
      <c r="AL5" s="14"/>
      <c r="AM5" s="14"/>
    </row>
    <row r="6" spans="1:39" ht="60" customHeight="1" x14ac:dyDescent="0.25">
      <c r="B6" s="21" t="s">
        <v>190</v>
      </c>
      <c r="C6" s="22" t="s">
        <v>357</v>
      </c>
      <c r="D6" s="23" t="s">
        <v>361</v>
      </c>
      <c r="E6" s="23" t="s">
        <v>198</v>
      </c>
      <c r="F6" s="19" t="s">
        <v>14</v>
      </c>
      <c r="G6" s="28"/>
      <c r="I6" s="36">
        <f t="shared" ref="I6:I9" si="0">SUM(J6:K6)</f>
        <v>0</v>
      </c>
      <c r="J6" s="37">
        <v>0</v>
      </c>
      <c r="K6" s="37">
        <v>0</v>
      </c>
      <c r="L6" s="3"/>
      <c r="M6" s="36"/>
      <c r="N6" s="37"/>
      <c r="O6" s="37"/>
      <c r="P6" s="37"/>
      <c r="Q6" s="124"/>
      <c r="R6" s="36"/>
      <c r="S6" s="37"/>
      <c r="T6" s="37"/>
      <c r="U6" s="37"/>
      <c r="V6" s="124"/>
      <c r="W6" s="36"/>
      <c r="X6" s="37"/>
      <c r="Y6" s="37"/>
      <c r="Z6" s="124"/>
      <c r="AA6" s="36"/>
      <c r="AB6" s="37"/>
      <c r="AC6" s="37"/>
      <c r="AD6" s="124"/>
      <c r="AE6" s="36"/>
      <c r="AF6" s="37"/>
      <c r="AG6" s="37"/>
      <c r="AH6" s="124"/>
    </row>
    <row r="7" spans="1:39" s="13" customFormat="1" ht="88.5" customHeight="1" x14ac:dyDescent="0.25">
      <c r="A7" s="11"/>
      <c r="B7" s="17" t="s">
        <v>191</v>
      </c>
      <c r="C7" s="18" t="s">
        <v>423</v>
      </c>
      <c r="D7" s="19" t="s">
        <v>79</v>
      </c>
      <c r="E7" s="19" t="s">
        <v>32</v>
      </c>
      <c r="F7" s="31" t="s">
        <v>373</v>
      </c>
      <c r="G7" s="31" t="s">
        <v>369</v>
      </c>
      <c r="H7" s="14"/>
      <c r="I7" s="36">
        <f t="shared" si="0"/>
        <v>5500000</v>
      </c>
      <c r="J7" s="39">
        <v>5500000</v>
      </c>
      <c r="K7" s="39">
        <v>0</v>
      </c>
      <c r="L7" s="12"/>
      <c r="M7" s="36">
        <f>SUM(N7:O7)</f>
        <v>1100000</v>
      </c>
      <c r="N7" s="39">
        <v>1100000</v>
      </c>
      <c r="O7" s="39">
        <v>0</v>
      </c>
      <c r="P7" s="138" t="s">
        <v>484</v>
      </c>
      <c r="Q7" s="12"/>
      <c r="R7" s="36">
        <f>SUM(S7:T7)</f>
        <v>1100000</v>
      </c>
      <c r="S7" s="39">
        <v>1100000</v>
      </c>
      <c r="T7" s="39">
        <v>0</v>
      </c>
      <c r="U7" s="138" t="s">
        <v>484</v>
      </c>
      <c r="V7" s="12"/>
      <c r="W7" s="36">
        <f>SUM(X7:Y7)</f>
        <v>1100000</v>
      </c>
      <c r="X7" s="39">
        <v>1100000</v>
      </c>
      <c r="Y7" s="39">
        <v>0</v>
      </c>
      <c r="Z7" s="12"/>
      <c r="AA7" s="36">
        <f>SUM(AB7:AC7)</f>
        <v>1100000</v>
      </c>
      <c r="AB7" s="39">
        <v>1100000</v>
      </c>
      <c r="AC7" s="39">
        <v>0</v>
      </c>
      <c r="AD7" s="12"/>
      <c r="AE7" s="36">
        <f>SUM(AF7:AG7)</f>
        <v>1100000</v>
      </c>
      <c r="AF7" s="39">
        <v>1100000</v>
      </c>
      <c r="AG7" s="39">
        <v>0</v>
      </c>
      <c r="AH7" s="12"/>
      <c r="AI7" s="1"/>
      <c r="AJ7" s="14"/>
      <c r="AL7" s="14"/>
      <c r="AM7" s="14"/>
    </row>
    <row r="8" spans="1:39" s="13" customFormat="1" ht="73.5" customHeight="1" x14ac:dyDescent="0.25">
      <c r="A8" s="11"/>
      <c r="B8" s="21" t="s">
        <v>192</v>
      </c>
      <c r="C8" s="18" t="s">
        <v>370</v>
      </c>
      <c r="D8" s="19" t="s">
        <v>197</v>
      </c>
      <c r="E8" s="19" t="s">
        <v>25</v>
      </c>
      <c r="F8" s="19" t="s">
        <v>368</v>
      </c>
      <c r="G8" s="19" t="s">
        <v>197</v>
      </c>
      <c r="H8" s="14"/>
      <c r="I8" s="36">
        <f t="shared" si="0"/>
        <v>850000</v>
      </c>
      <c r="J8" s="36">
        <v>400000</v>
      </c>
      <c r="K8" s="36">
        <v>450000</v>
      </c>
      <c r="L8" s="12"/>
      <c r="M8" s="36">
        <f>SUM(N8:O8)</f>
        <v>170000</v>
      </c>
      <c r="N8" s="36">
        <v>80000</v>
      </c>
      <c r="O8" s="36">
        <v>90000</v>
      </c>
      <c r="P8" s="138" t="s">
        <v>485</v>
      </c>
      <c r="Q8" s="12"/>
      <c r="R8" s="36">
        <f>SUM(S8:T8)</f>
        <v>170000</v>
      </c>
      <c r="S8" s="36">
        <v>80000</v>
      </c>
      <c r="T8" s="36">
        <v>90000</v>
      </c>
      <c r="U8" s="138" t="s">
        <v>485</v>
      </c>
      <c r="V8" s="12"/>
      <c r="W8" s="36">
        <f>SUM(X8:Y8)</f>
        <v>170000</v>
      </c>
      <c r="X8" s="36">
        <v>80000</v>
      </c>
      <c r="Y8" s="36">
        <v>90000</v>
      </c>
      <c r="Z8" s="12"/>
      <c r="AA8" s="36">
        <f>SUM(AB8:AC8)</f>
        <v>170000</v>
      </c>
      <c r="AB8" s="36">
        <v>80000</v>
      </c>
      <c r="AC8" s="36">
        <v>90000</v>
      </c>
      <c r="AD8" s="12"/>
      <c r="AE8" s="36">
        <f>SUM(AF8:AG8)</f>
        <v>170000</v>
      </c>
      <c r="AF8" s="36">
        <v>80000</v>
      </c>
      <c r="AG8" s="36">
        <v>90000</v>
      </c>
      <c r="AH8" s="12"/>
      <c r="AI8" s="1"/>
      <c r="AJ8" s="14"/>
      <c r="AL8" s="14"/>
      <c r="AM8" s="14"/>
    </row>
    <row r="9" spans="1:39" s="13" customFormat="1" ht="81" customHeight="1" x14ac:dyDescent="0.25">
      <c r="A9" s="11"/>
      <c r="B9" s="17" t="s">
        <v>193</v>
      </c>
      <c r="C9" s="18" t="s">
        <v>456</v>
      </c>
      <c r="D9" s="19" t="s">
        <v>11</v>
      </c>
      <c r="E9" s="19" t="s">
        <v>41</v>
      </c>
      <c r="F9" s="79">
        <v>7500</v>
      </c>
      <c r="G9" s="19" t="s">
        <v>71</v>
      </c>
      <c r="H9" s="14"/>
      <c r="I9" s="36">
        <f t="shared" si="0"/>
        <v>7500</v>
      </c>
      <c r="J9" s="36">
        <v>7500</v>
      </c>
      <c r="K9" s="36">
        <v>0</v>
      </c>
      <c r="L9" s="12"/>
      <c r="M9" s="36"/>
      <c r="N9" s="36"/>
      <c r="O9" s="36"/>
      <c r="P9" s="36"/>
      <c r="Q9" s="12"/>
      <c r="R9" s="36"/>
      <c r="S9" s="36"/>
      <c r="T9" s="36"/>
      <c r="U9" s="36"/>
      <c r="V9" s="12"/>
      <c r="W9" s="36">
        <f>SUM(X9:Y9)</f>
        <v>3250</v>
      </c>
      <c r="X9" s="36">
        <v>3250</v>
      </c>
      <c r="Y9" s="36">
        <v>0</v>
      </c>
      <c r="Z9" s="12"/>
      <c r="AA9" s="36"/>
      <c r="AB9" s="36"/>
      <c r="AC9" s="36"/>
      <c r="AD9" s="12"/>
      <c r="AE9" s="36">
        <f>SUM(AF9:AG9)</f>
        <v>4250</v>
      </c>
      <c r="AF9" s="36">
        <v>4250</v>
      </c>
      <c r="AG9" s="36">
        <v>0</v>
      </c>
      <c r="AH9" s="12"/>
      <c r="AI9" s="1"/>
      <c r="AJ9" s="14"/>
      <c r="AL9" s="14"/>
      <c r="AM9" s="14"/>
    </row>
    <row r="10" spans="1:39" s="13" customFormat="1" ht="81" customHeight="1" x14ac:dyDescent="0.25">
      <c r="A10" s="11"/>
      <c r="B10" s="21" t="s">
        <v>194</v>
      </c>
      <c r="C10" s="18" t="s">
        <v>407</v>
      </c>
      <c r="D10" s="19" t="s">
        <v>9</v>
      </c>
      <c r="E10" s="19" t="s">
        <v>25</v>
      </c>
      <c r="F10" s="79" t="s">
        <v>408</v>
      </c>
      <c r="G10" s="19"/>
      <c r="H10" s="14"/>
      <c r="I10" s="36"/>
      <c r="J10" s="36"/>
      <c r="K10" s="36"/>
      <c r="L10" s="12"/>
      <c r="M10" s="36"/>
      <c r="N10" s="36"/>
      <c r="O10" s="36"/>
      <c r="P10" s="36"/>
      <c r="Q10" s="12"/>
      <c r="R10" s="36"/>
      <c r="S10" s="36"/>
      <c r="T10" s="36"/>
      <c r="U10" s="36"/>
      <c r="V10" s="12"/>
      <c r="W10" s="36"/>
      <c r="X10" s="36"/>
      <c r="Y10" s="36"/>
      <c r="Z10" s="12"/>
      <c r="AA10" s="36"/>
      <c r="AB10" s="36"/>
      <c r="AC10" s="36"/>
      <c r="AD10" s="12"/>
      <c r="AE10" s="36"/>
      <c r="AF10" s="36"/>
      <c r="AG10" s="36"/>
      <c r="AH10" s="12"/>
      <c r="AI10" s="1"/>
      <c r="AJ10" s="14"/>
      <c r="AL10" s="14"/>
      <c r="AM10" s="14"/>
    </row>
    <row r="11" spans="1:39" s="13" customFormat="1" ht="60" customHeight="1" thickBot="1" x14ac:dyDescent="0.3">
      <c r="A11" s="11"/>
      <c r="B11" s="17"/>
      <c r="C11" s="33"/>
      <c r="D11" s="19"/>
      <c r="E11" s="30"/>
      <c r="F11" s="31"/>
      <c r="G11" s="31"/>
      <c r="H11" s="14"/>
      <c r="I11" s="113">
        <f>SUM(I5:I10)</f>
        <v>6357500</v>
      </c>
      <c r="J11" s="113">
        <f>SUM(J5:J10)</f>
        <v>5907500</v>
      </c>
      <c r="K11" s="113">
        <f>SUM(K5:K10)</f>
        <v>450000</v>
      </c>
      <c r="L11" s="155"/>
      <c r="M11" s="113">
        <f>SUM(M5:M10)</f>
        <v>1270000</v>
      </c>
      <c r="N11" s="113">
        <f>SUM(N5:N10)</f>
        <v>1180000</v>
      </c>
      <c r="O11" s="113">
        <f>SUM(O5:O10)</f>
        <v>90000</v>
      </c>
      <c r="P11" s="113">
        <f>SUM(P5:P10)</f>
        <v>0</v>
      </c>
      <c r="Q11" s="155"/>
      <c r="R11" s="113">
        <f>SUM(R5:R10)</f>
        <v>1270000</v>
      </c>
      <c r="S11" s="113">
        <f>SUM(S5:S10)</f>
        <v>1180000</v>
      </c>
      <c r="T11" s="113">
        <f>SUM(T5:T10)</f>
        <v>90000</v>
      </c>
      <c r="U11" s="113">
        <f>SUM(U5:U10)</f>
        <v>0</v>
      </c>
      <c r="V11" s="155"/>
      <c r="W11" s="113">
        <f>SUM(W5:W10)</f>
        <v>1273250</v>
      </c>
      <c r="X11" s="113">
        <f>SUM(X5:X10)</f>
        <v>1183250</v>
      </c>
      <c r="Y11" s="113">
        <f>SUM(Y5:Y10)</f>
        <v>90000</v>
      </c>
      <c r="Z11" s="155"/>
      <c r="AA11" s="113">
        <f>SUM(AA5:AA10)</f>
        <v>1270000</v>
      </c>
      <c r="AB11" s="113">
        <f>SUM(AB5:AB10)</f>
        <v>1180000</v>
      </c>
      <c r="AC11" s="113">
        <f>SUM(AC5:AC10)</f>
        <v>90000</v>
      </c>
      <c r="AD11" s="155"/>
      <c r="AE11" s="113">
        <f>SUM(AE5:AE10)</f>
        <v>1274250</v>
      </c>
      <c r="AF11" s="113">
        <f>SUM(AF5:AF10)</f>
        <v>1184250</v>
      </c>
      <c r="AG11" s="113">
        <f>SUM(AG5:AG10)</f>
        <v>90000</v>
      </c>
      <c r="AH11" s="155"/>
      <c r="AI11" s="1"/>
      <c r="AJ11" s="14"/>
      <c r="AL11" s="14"/>
      <c r="AM11" s="14"/>
    </row>
    <row r="12" spans="1:39" ht="15.75" thickTop="1" x14ac:dyDescent="0.25">
      <c r="B12" s="4"/>
      <c r="E12"/>
      <c r="F12"/>
      <c r="G12"/>
      <c r="I12"/>
      <c r="J12"/>
      <c r="K12" s="1">
        <f>SUM(J11:K11)</f>
        <v>6357500</v>
      </c>
      <c r="L12" s="155"/>
      <c r="M12"/>
      <c r="N12"/>
      <c r="O12" s="1">
        <f>SUM(N11:O11)</f>
        <v>1270000</v>
      </c>
      <c r="P12"/>
      <c r="Q12" s="155"/>
      <c r="R12"/>
      <c r="S12"/>
      <c r="T12" s="1">
        <f>SUM(S11:T11)</f>
        <v>1270000</v>
      </c>
      <c r="U12"/>
      <c r="V12" s="155"/>
      <c r="W12"/>
      <c r="X12"/>
      <c r="Y12" s="1">
        <f>SUM(X11:Y11)</f>
        <v>1273250</v>
      </c>
      <c r="Z12" s="155"/>
      <c r="AA12"/>
      <c r="AB12"/>
      <c r="AC12" s="1">
        <f>SUM(AB11:AC11)</f>
        <v>1270000</v>
      </c>
      <c r="AD12" s="155"/>
      <c r="AE12"/>
      <c r="AF12"/>
      <c r="AG12" s="1">
        <f>SUM(AF11:AG11)</f>
        <v>1274250</v>
      </c>
      <c r="AH12" s="155"/>
    </row>
    <row r="13" spans="1:39" ht="60" customHeight="1" x14ac:dyDescent="0.25">
      <c r="B13" s="6"/>
      <c r="C13" s="9"/>
      <c r="D13" s="8"/>
      <c r="E13" s="10"/>
      <c r="F13" s="10"/>
      <c r="G13" s="10"/>
      <c r="I13" s="10"/>
      <c r="J13" s="10"/>
      <c r="K13" s="10"/>
      <c r="L13" s="155"/>
      <c r="M13" s="10"/>
      <c r="N13" s="10"/>
      <c r="O13" s="10"/>
      <c r="P13" s="10"/>
      <c r="Q13" s="155"/>
      <c r="R13" s="10"/>
      <c r="S13" s="10"/>
      <c r="T13" s="10"/>
      <c r="U13" s="10"/>
      <c r="V13" s="155"/>
      <c r="W13" s="10"/>
      <c r="X13" s="10"/>
      <c r="Y13" s="10"/>
      <c r="Z13" s="155"/>
      <c r="AA13" s="10"/>
      <c r="AB13" s="10"/>
      <c r="AC13" s="10"/>
      <c r="AD13" s="155"/>
      <c r="AE13" s="10"/>
      <c r="AF13" s="10"/>
      <c r="AG13" s="10"/>
      <c r="AH13" s="155"/>
    </row>
    <row r="14" spans="1:39" ht="21.75" customHeight="1" x14ac:dyDescent="0.25">
      <c r="B14" s="173" t="s">
        <v>187</v>
      </c>
      <c r="C14" s="174"/>
      <c r="D14" s="174"/>
      <c r="E14" s="174"/>
      <c r="F14" s="174"/>
      <c r="G14" s="174"/>
      <c r="H14" s="35"/>
      <c r="I14" s="34"/>
      <c r="J14" s="34"/>
      <c r="K14" s="34"/>
      <c r="L14" s="5"/>
      <c r="M14" s="34"/>
      <c r="N14" s="34"/>
      <c r="O14" s="34"/>
      <c r="P14" s="34"/>
      <c r="Q14" s="5"/>
      <c r="R14" s="34"/>
      <c r="S14" s="34"/>
      <c r="T14" s="34"/>
      <c r="U14" s="34"/>
      <c r="V14" s="5"/>
      <c r="W14" s="34"/>
      <c r="X14" s="34"/>
      <c r="Y14" s="34"/>
      <c r="Z14" s="5"/>
      <c r="AA14" s="34"/>
      <c r="AB14" s="34"/>
      <c r="AC14" s="34"/>
      <c r="AD14" s="5"/>
      <c r="AE14" s="34"/>
      <c r="AF14" s="34"/>
      <c r="AG14" s="34"/>
      <c r="AH14" s="5"/>
    </row>
    <row r="15" spans="1:39" ht="36" customHeight="1" x14ac:dyDescent="0.25">
      <c r="B15" s="63" t="s">
        <v>1</v>
      </c>
      <c r="C15" s="63" t="s">
        <v>2</v>
      </c>
      <c r="D15" s="63" t="s">
        <v>3</v>
      </c>
      <c r="E15" s="63" t="s">
        <v>4</v>
      </c>
      <c r="F15" s="64" t="s">
        <v>5</v>
      </c>
      <c r="G15" s="63" t="s">
        <v>6</v>
      </c>
      <c r="I15" s="63" t="s">
        <v>44</v>
      </c>
      <c r="J15" s="64" t="s">
        <v>42</v>
      </c>
      <c r="K15" s="63" t="s">
        <v>43</v>
      </c>
      <c r="L15" s="3"/>
      <c r="M15" s="63" t="s">
        <v>443</v>
      </c>
      <c r="N15" s="64" t="s">
        <v>42</v>
      </c>
      <c r="O15" s="63" t="s">
        <v>43</v>
      </c>
      <c r="P15" s="136" t="s">
        <v>469</v>
      </c>
      <c r="Q15" s="124"/>
      <c r="R15" s="63" t="s">
        <v>444</v>
      </c>
      <c r="S15" s="64" t="s">
        <v>42</v>
      </c>
      <c r="T15" s="63" t="s">
        <v>43</v>
      </c>
      <c r="U15" s="136" t="s">
        <v>469</v>
      </c>
      <c r="V15" s="124"/>
      <c r="W15" s="63" t="s">
        <v>445</v>
      </c>
      <c r="X15" s="64" t="s">
        <v>42</v>
      </c>
      <c r="Y15" s="63" t="s">
        <v>43</v>
      </c>
      <c r="Z15" s="124"/>
      <c r="AA15" s="63" t="s">
        <v>446</v>
      </c>
      <c r="AB15" s="64" t="s">
        <v>42</v>
      </c>
      <c r="AC15" s="63" t="s">
        <v>43</v>
      </c>
      <c r="AD15" s="124"/>
      <c r="AE15" s="63" t="s">
        <v>447</v>
      </c>
      <c r="AF15" s="64" t="s">
        <v>42</v>
      </c>
      <c r="AG15" s="63" t="s">
        <v>43</v>
      </c>
      <c r="AH15" s="124"/>
    </row>
    <row r="16" spans="1:39" s="13" customFormat="1" ht="60" customHeight="1" x14ac:dyDescent="0.25">
      <c r="A16" s="11"/>
      <c r="B16" s="17" t="s">
        <v>200</v>
      </c>
      <c r="C16" s="18" t="s">
        <v>214</v>
      </c>
      <c r="D16" s="19" t="s">
        <v>54</v>
      </c>
      <c r="E16" s="20" t="s">
        <v>25</v>
      </c>
      <c r="F16" s="19" t="s">
        <v>389</v>
      </c>
      <c r="G16" s="23" t="s">
        <v>11</v>
      </c>
      <c r="H16" s="14"/>
      <c r="I16" s="36">
        <f>SUM(J16:K16)</f>
        <v>475000</v>
      </c>
      <c r="J16" s="36">
        <v>475000</v>
      </c>
      <c r="K16" s="36">
        <v>0</v>
      </c>
      <c r="L16" s="12"/>
      <c r="M16" s="36">
        <f>SUM(N16:O16)</f>
        <v>95000</v>
      </c>
      <c r="N16" s="36">
        <v>95000</v>
      </c>
      <c r="O16" s="36">
        <v>0</v>
      </c>
      <c r="P16" s="138" t="s">
        <v>486</v>
      </c>
      <c r="Q16" s="12"/>
      <c r="R16" s="36">
        <f>SUM(S16:T16)</f>
        <v>95000</v>
      </c>
      <c r="S16" s="36">
        <v>95000</v>
      </c>
      <c r="T16" s="36">
        <v>0</v>
      </c>
      <c r="U16" s="138" t="s">
        <v>486</v>
      </c>
      <c r="V16" s="12"/>
      <c r="W16" s="36">
        <f>SUM(X16:Y16)</f>
        <v>95000</v>
      </c>
      <c r="X16" s="36">
        <v>95000</v>
      </c>
      <c r="Y16" s="36">
        <v>0</v>
      </c>
      <c r="Z16" s="12"/>
      <c r="AA16" s="36">
        <f>SUM(AB16:AC16)</f>
        <v>95000</v>
      </c>
      <c r="AB16" s="36">
        <v>95000</v>
      </c>
      <c r="AC16" s="36">
        <v>0</v>
      </c>
      <c r="AD16" s="12"/>
      <c r="AE16" s="36">
        <f>SUM(AF16:AG16)</f>
        <v>95000</v>
      </c>
      <c r="AF16" s="36">
        <v>95000</v>
      </c>
      <c r="AG16" s="36">
        <v>0</v>
      </c>
      <c r="AH16" s="12"/>
      <c r="AI16" s="1"/>
      <c r="AJ16" s="14"/>
      <c r="AL16" s="14"/>
      <c r="AM16" s="14"/>
    </row>
    <row r="17" spans="1:39" ht="60" customHeight="1" x14ac:dyDescent="0.25">
      <c r="B17" s="21" t="s">
        <v>201</v>
      </c>
      <c r="C17" s="22" t="s">
        <v>355</v>
      </c>
      <c r="D17" s="23" t="s">
        <v>54</v>
      </c>
      <c r="E17" s="24" t="s">
        <v>354</v>
      </c>
      <c r="F17" s="79" t="s">
        <v>448</v>
      </c>
      <c r="G17" s="19" t="s">
        <v>11</v>
      </c>
      <c r="I17" s="36">
        <f t="shared" ref="I17:I26" si="1">SUM(J17:K17)</f>
        <v>20000</v>
      </c>
      <c r="J17" s="37">
        <v>20000</v>
      </c>
      <c r="K17" s="37">
        <v>0</v>
      </c>
      <c r="L17" s="3"/>
      <c r="M17" s="36"/>
      <c r="N17" s="37"/>
      <c r="O17" s="37"/>
      <c r="P17" s="37"/>
      <c r="Q17" s="124"/>
      <c r="R17" s="36"/>
      <c r="S17" s="37"/>
      <c r="T17" s="37"/>
      <c r="U17" s="37"/>
      <c r="V17" s="124"/>
      <c r="W17" s="36"/>
      <c r="X17" s="37"/>
      <c r="Y17" s="37"/>
      <c r="Z17" s="124"/>
      <c r="AA17" s="36">
        <f>SUM(AB17:AC17)</f>
        <v>10000</v>
      </c>
      <c r="AB17" s="37">
        <v>10000</v>
      </c>
      <c r="AC17" s="37">
        <v>0</v>
      </c>
      <c r="AD17" s="124"/>
      <c r="AE17" s="36">
        <f>SUM(AF17:AG17)</f>
        <v>10000</v>
      </c>
      <c r="AF17" s="37">
        <v>10000</v>
      </c>
      <c r="AG17" s="37">
        <v>0</v>
      </c>
      <c r="AH17" s="124"/>
    </row>
    <row r="18" spans="1:39" ht="60" customHeight="1" x14ac:dyDescent="0.25">
      <c r="B18" s="21" t="s">
        <v>202</v>
      </c>
      <c r="C18" s="22" t="s">
        <v>371</v>
      </c>
      <c r="D18" s="23" t="s">
        <v>54</v>
      </c>
      <c r="E18" s="24" t="s">
        <v>25</v>
      </c>
      <c r="F18" s="19" t="s">
        <v>23</v>
      </c>
      <c r="G18" s="19" t="s">
        <v>23</v>
      </c>
      <c r="I18" s="36">
        <f t="shared" si="1"/>
        <v>0</v>
      </c>
      <c r="J18" s="37"/>
      <c r="K18" s="37"/>
      <c r="L18" s="3"/>
      <c r="M18" s="36"/>
      <c r="N18" s="37"/>
      <c r="O18" s="37"/>
      <c r="P18" s="37"/>
      <c r="Q18" s="124"/>
      <c r="R18" s="36"/>
      <c r="S18" s="37"/>
      <c r="T18" s="37"/>
      <c r="U18" s="37"/>
      <c r="V18" s="124"/>
      <c r="W18" s="36"/>
      <c r="X18" s="37"/>
      <c r="Y18" s="37"/>
      <c r="Z18" s="124"/>
      <c r="AA18" s="36"/>
      <c r="AB18" s="37"/>
      <c r="AC18" s="37"/>
      <c r="AD18" s="124"/>
      <c r="AE18" s="36"/>
      <c r="AF18" s="37"/>
      <c r="AG18" s="37"/>
      <c r="AH18" s="124"/>
    </row>
    <row r="19" spans="1:39" ht="67.5" customHeight="1" x14ac:dyDescent="0.25">
      <c r="B19" s="25" t="s">
        <v>203</v>
      </c>
      <c r="C19" s="22" t="s">
        <v>350</v>
      </c>
      <c r="D19" s="23" t="s">
        <v>79</v>
      </c>
      <c r="E19" s="26">
        <v>2021</v>
      </c>
      <c r="F19" s="31" t="s">
        <v>351</v>
      </c>
      <c r="G19" s="30" t="s">
        <v>79</v>
      </c>
      <c r="I19" s="36">
        <f t="shared" si="1"/>
        <v>0</v>
      </c>
      <c r="J19" s="38">
        <v>0</v>
      </c>
      <c r="K19" s="38">
        <v>0</v>
      </c>
      <c r="L19" s="3"/>
      <c r="M19" s="36"/>
      <c r="N19" s="38"/>
      <c r="O19" s="38"/>
      <c r="P19" s="38"/>
      <c r="Q19" s="124"/>
      <c r="R19" s="36"/>
      <c r="S19" s="38"/>
      <c r="T19" s="38"/>
      <c r="U19" s="38"/>
      <c r="V19" s="124"/>
      <c r="W19" s="36"/>
      <c r="X19" s="38"/>
      <c r="Y19" s="38"/>
      <c r="Z19" s="124"/>
      <c r="AA19" s="36"/>
      <c r="AB19" s="38"/>
      <c r="AC19" s="38"/>
      <c r="AD19" s="124"/>
      <c r="AE19" s="36"/>
      <c r="AF19" s="38"/>
      <c r="AG19" s="38"/>
      <c r="AH19" s="124"/>
    </row>
    <row r="20" spans="1:39" s="13" customFormat="1" ht="60" customHeight="1" x14ac:dyDescent="0.25">
      <c r="A20" s="11"/>
      <c r="B20" s="17" t="s">
        <v>204</v>
      </c>
      <c r="C20" s="18" t="s">
        <v>352</v>
      </c>
      <c r="D20" s="19" t="s">
        <v>79</v>
      </c>
      <c r="E20" s="20" t="s">
        <v>56</v>
      </c>
      <c r="F20" s="79">
        <v>398000</v>
      </c>
      <c r="G20" s="19" t="s">
        <v>79</v>
      </c>
      <c r="H20" s="14"/>
      <c r="I20" s="36">
        <f t="shared" si="1"/>
        <v>398000</v>
      </c>
      <c r="J20" s="36">
        <v>398000</v>
      </c>
      <c r="K20" s="36">
        <v>0</v>
      </c>
      <c r="L20" s="12"/>
      <c r="M20" s="36"/>
      <c r="N20" s="36"/>
      <c r="O20" s="36"/>
      <c r="P20" s="36"/>
      <c r="Q20" s="12"/>
      <c r="R20" s="36"/>
      <c r="S20" s="36"/>
      <c r="T20" s="36"/>
      <c r="U20" s="36"/>
      <c r="V20" s="12"/>
      <c r="W20" s="36">
        <f>SUM(X20:Y20)</f>
        <v>100000</v>
      </c>
      <c r="X20" s="36">
        <v>100000</v>
      </c>
      <c r="Y20" s="36">
        <v>0</v>
      </c>
      <c r="Z20" s="12"/>
      <c r="AA20" s="36">
        <f>SUM(AB20:AC20)</f>
        <v>100000</v>
      </c>
      <c r="AB20" s="36">
        <v>100000</v>
      </c>
      <c r="AC20" s="36">
        <v>0</v>
      </c>
      <c r="AD20" s="12"/>
      <c r="AE20" s="36">
        <f>SUM(AF20:AG20)</f>
        <v>198000</v>
      </c>
      <c r="AF20" s="36">
        <v>198000</v>
      </c>
      <c r="AG20" s="36">
        <v>0</v>
      </c>
      <c r="AH20" s="12"/>
      <c r="AI20" s="1"/>
      <c r="AJ20" s="14"/>
      <c r="AL20" s="14"/>
      <c r="AM20" s="14"/>
    </row>
    <row r="21" spans="1:39" s="13" customFormat="1" ht="87" customHeight="1" x14ac:dyDescent="0.25">
      <c r="A21" s="11"/>
      <c r="B21" s="17" t="s">
        <v>205</v>
      </c>
      <c r="C21" s="18" t="s">
        <v>353</v>
      </c>
      <c r="D21" s="19" t="s">
        <v>215</v>
      </c>
      <c r="E21" s="20" t="s">
        <v>106</v>
      </c>
      <c r="F21" s="19" t="s">
        <v>15</v>
      </c>
      <c r="G21" s="19" t="s">
        <v>15</v>
      </c>
      <c r="H21" s="14"/>
      <c r="I21" s="36">
        <f t="shared" si="1"/>
        <v>0</v>
      </c>
      <c r="J21" s="36">
        <v>0</v>
      </c>
      <c r="K21" s="36">
        <v>0</v>
      </c>
      <c r="L21" s="12"/>
      <c r="M21" s="36"/>
      <c r="N21" s="36"/>
      <c r="O21" s="36"/>
      <c r="P21" s="36"/>
      <c r="Q21" s="12"/>
      <c r="R21" s="36"/>
      <c r="S21" s="36"/>
      <c r="T21" s="36"/>
      <c r="U21" s="36"/>
      <c r="V21" s="12"/>
      <c r="W21" s="36"/>
      <c r="X21" s="36"/>
      <c r="Y21" s="36"/>
      <c r="Z21" s="12"/>
      <c r="AA21" s="36"/>
      <c r="AB21" s="36"/>
      <c r="AC21" s="36"/>
      <c r="AD21" s="12"/>
      <c r="AE21" s="36"/>
      <c r="AF21" s="36"/>
      <c r="AG21" s="36"/>
      <c r="AH21" s="12"/>
      <c r="AI21" s="1"/>
      <c r="AJ21" s="14"/>
      <c r="AL21" s="14"/>
      <c r="AM21" s="14"/>
    </row>
    <row r="22" spans="1:39" s="13" customFormat="1" ht="60" customHeight="1" x14ac:dyDescent="0.25">
      <c r="A22" s="11"/>
      <c r="B22" s="17" t="s">
        <v>206</v>
      </c>
      <c r="C22" s="18" t="s">
        <v>417</v>
      </c>
      <c r="D22" s="19" t="s">
        <v>196</v>
      </c>
      <c r="E22" s="20" t="s">
        <v>73</v>
      </c>
      <c r="F22" s="77">
        <v>12000</v>
      </c>
      <c r="G22" s="31" t="s">
        <v>218</v>
      </c>
      <c r="H22" s="14"/>
      <c r="I22" s="36">
        <f t="shared" si="1"/>
        <v>12000</v>
      </c>
      <c r="J22" s="36">
        <v>6000</v>
      </c>
      <c r="K22" s="36">
        <v>6000</v>
      </c>
      <c r="L22" s="12"/>
      <c r="M22" s="36"/>
      <c r="N22" s="36"/>
      <c r="O22" s="36"/>
      <c r="P22" s="36"/>
      <c r="Q22" s="12"/>
      <c r="R22" s="36"/>
      <c r="S22" s="36"/>
      <c r="T22" s="36"/>
      <c r="U22" s="36"/>
      <c r="V22" s="12"/>
      <c r="W22" s="36">
        <f>SUM(X22:Y22)</f>
        <v>12000</v>
      </c>
      <c r="X22" s="36">
        <v>6000</v>
      </c>
      <c r="Y22" s="36">
        <v>6000</v>
      </c>
      <c r="Z22" s="12"/>
      <c r="AA22" s="36"/>
      <c r="AB22" s="36"/>
      <c r="AC22" s="36"/>
      <c r="AD22" s="12"/>
      <c r="AE22" s="36"/>
      <c r="AF22" s="36"/>
      <c r="AG22" s="36"/>
      <c r="AH22" s="12"/>
      <c r="AI22" s="1"/>
      <c r="AJ22" s="14"/>
      <c r="AL22" s="14"/>
      <c r="AM22" s="14"/>
    </row>
    <row r="23" spans="1:39" s="13" customFormat="1" ht="60" customHeight="1" x14ac:dyDescent="0.25">
      <c r="A23" s="11"/>
      <c r="B23" s="17" t="s">
        <v>207</v>
      </c>
      <c r="C23" s="18" t="s">
        <v>211</v>
      </c>
      <c r="D23" s="19" t="s">
        <v>99</v>
      </c>
      <c r="E23" s="30" t="s">
        <v>25</v>
      </c>
      <c r="F23" s="31" t="s">
        <v>14</v>
      </c>
      <c r="G23" s="31" t="s">
        <v>15</v>
      </c>
      <c r="H23" s="14"/>
      <c r="I23" s="36">
        <f t="shared" si="1"/>
        <v>0</v>
      </c>
      <c r="J23" s="39"/>
      <c r="K23" s="39"/>
      <c r="L23" s="12"/>
      <c r="M23" s="36"/>
      <c r="N23" s="39"/>
      <c r="O23" s="39"/>
      <c r="P23" s="39"/>
      <c r="Q23" s="12"/>
      <c r="R23" s="36"/>
      <c r="S23" s="39"/>
      <c r="T23" s="39"/>
      <c r="U23" s="39"/>
      <c r="V23" s="12"/>
      <c r="W23" s="36"/>
      <c r="X23" s="39"/>
      <c r="Y23" s="39"/>
      <c r="Z23" s="12"/>
      <c r="AA23" s="36"/>
      <c r="AB23" s="39"/>
      <c r="AC23" s="39"/>
      <c r="AD23" s="12"/>
      <c r="AE23" s="36"/>
      <c r="AF23" s="39"/>
      <c r="AG23" s="39"/>
      <c r="AH23" s="12"/>
      <c r="AI23" s="1"/>
      <c r="AJ23" s="14"/>
      <c r="AL23" s="14"/>
      <c r="AM23" s="14"/>
    </row>
    <row r="24" spans="1:39" s="13" customFormat="1" ht="88.5" customHeight="1" x14ac:dyDescent="0.25">
      <c r="A24" s="11"/>
      <c r="B24" s="17" t="s">
        <v>208</v>
      </c>
      <c r="C24" s="18" t="s">
        <v>457</v>
      </c>
      <c r="D24" s="19" t="s">
        <v>64</v>
      </c>
      <c r="E24" s="30" t="s">
        <v>217</v>
      </c>
      <c r="F24" s="77">
        <v>500000</v>
      </c>
      <c r="G24" s="31" t="s">
        <v>218</v>
      </c>
      <c r="H24" s="14"/>
      <c r="I24" s="36">
        <f t="shared" si="1"/>
        <v>500000</v>
      </c>
      <c r="J24" s="39">
        <v>150000</v>
      </c>
      <c r="K24" s="39">
        <v>350000</v>
      </c>
      <c r="L24" s="12"/>
      <c r="M24" s="36"/>
      <c r="N24" s="39"/>
      <c r="O24" s="39"/>
      <c r="P24" s="39"/>
      <c r="Q24" s="12"/>
      <c r="R24" s="36"/>
      <c r="S24" s="39"/>
      <c r="T24" s="39"/>
      <c r="U24" s="39"/>
      <c r="V24" s="12"/>
      <c r="W24" s="36"/>
      <c r="X24" s="39"/>
      <c r="Y24" s="39"/>
      <c r="Z24" s="12"/>
      <c r="AA24" s="36">
        <f>SUM(AB24:AC24)</f>
        <v>250000</v>
      </c>
      <c r="AB24" s="39">
        <v>75000</v>
      </c>
      <c r="AC24" s="39">
        <v>175000</v>
      </c>
      <c r="AD24" s="12"/>
      <c r="AE24" s="36">
        <f>SUM(AF24:AG24)</f>
        <v>250000</v>
      </c>
      <c r="AF24" s="39">
        <v>75000</v>
      </c>
      <c r="AG24" s="39">
        <v>175000</v>
      </c>
      <c r="AH24" s="12"/>
      <c r="AI24" s="1"/>
      <c r="AJ24" s="14"/>
      <c r="AL24" s="14"/>
      <c r="AM24" s="14"/>
    </row>
    <row r="25" spans="1:39" s="13" customFormat="1" ht="60" customHeight="1" x14ac:dyDescent="0.25">
      <c r="A25" s="11"/>
      <c r="B25" s="44" t="s">
        <v>209</v>
      </c>
      <c r="C25" s="18" t="s">
        <v>212</v>
      </c>
      <c r="D25" s="19" t="s">
        <v>54</v>
      </c>
      <c r="E25" s="30" t="s">
        <v>25</v>
      </c>
      <c r="F25" s="31" t="s">
        <v>14</v>
      </c>
      <c r="G25" s="31" t="s">
        <v>15</v>
      </c>
      <c r="H25" s="14"/>
      <c r="I25" s="36">
        <f t="shared" si="1"/>
        <v>0</v>
      </c>
      <c r="J25" s="39"/>
      <c r="K25" s="39"/>
      <c r="L25" s="12"/>
      <c r="M25" s="36"/>
      <c r="N25" s="39"/>
      <c r="O25" s="39"/>
      <c r="P25" s="39"/>
      <c r="Q25" s="12"/>
      <c r="R25" s="36"/>
      <c r="S25" s="39"/>
      <c r="T25" s="39"/>
      <c r="U25" s="39"/>
      <c r="V25" s="12"/>
      <c r="W25" s="36"/>
      <c r="X25" s="39"/>
      <c r="Y25" s="39"/>
      <c r="Z25" s="12"/>
      <c r="AA25" s="36"/>
      <c r="AB25" s="39"/>
      <c r="AC25" s="39"/>
      <c r="AD25" s="12"/>
      <c r="AE25" s="36"/>
      <c r="AF25" s="39"/>
      <c r="AG25" s="39"/>
      <c r="AH25" s="12"/>
      <c r="AI25" s="1"/>
      <c r="AJ25" s="14"/>
      <c r="AL25" s="14"/>
      <c r="AM25" s="14"/>
    </row>
    <row r="26" spans="1:39" s="13" customFormat="1" ht="60" customHeight="1" thickBot="1" x14ac:dyDescent="0.3">
      <c r="A26" s="11"/>
      <c r="B26" s="17" t="s">
        <v>210</v>
      </c>
      <c r="C26" s="18" t="s">
        <v>213</v>
      </c>
      <c r="D26" s="19" t="s">
        <v>99</v>
      </c>
      <c r="E26" s="30" t="s">
        <v>25</v>
      </c>
      <c r="F26" s="31" t="s">
        <v>14</v>
      </c>
      <c r="G26" s="31" t="s">
        <v>99</v>
      </c>
      <c r="H26" s="14"/>
      <c r="I26" s="36">
        <f t="shared" si="1"/>
        <v>0</v>
      </c>
      <c r="J26" s="39"/>
      <c r="K26" s="39"/>
      <c r="L26" s="12"/>
      <c r="M26" s="36"/>
      <c r="N26" s="39"/>
      <c r="O26" s="39"/>
      <c r="P26" s="39"/>
      <c r="Q26" s="12"/>
      <c r="R26" s="36"/>
      <c r="S26" s="39"/>
      <c r="T26" s="39"/>
      <c r="U26" s="39"/>
      <c r="V26" s="12"/>
      <c r="W26" s="36"/>
      <c r="X26" s="39"/>
      <c r="Y26" s="39"/>
      <c r="Z26" s="12"/>
      <c r="AA26" s="36"/>
      <c r="AB26" s="39"/>
      <c r="AC26" s="39"/>
      <c r="AD26" s="12"/>
      <c r="AE26" s="36"/>
      <c r="AF26" s="39"/>
      <c r="AG26" s="39"/>
      <c r="AH26" s="12"/>
      <c r="AI26" s="1"/>
      <c r="AJ26" s="14"/>
      <c r="AL26" s="14"/>
      <c r="AM26" s="14"/>
    </row>
    <row r="27" spans="1:39" s="13" customFormat="1" ht="60" customHeight="1" thickTop="1" thickBot="1" x14ac:dyDescent="0.3">
      <c r="A27" s="11"/>
      <c r="B27" s="17"/>
      <c r="C27" s="33"/>
      <c r="D27" s="19"/>
      <c r="E27" s="30"/>
      <c r="F27" s="31"/>
      <c r="G27" s="31"/>
      <c r="H27" s="14"/>
      <c r="I27" s="40">
        <f>SUM(I16:I26)</f>
        <v>1405000</v>
      </c>
      <c r="J27" s="40">
        <f>SUM(J16:J26)</f>
        <v>1049000</v>
      </c>
      <c r="K27" s="40">
        <f>SUM(K16:K26)</f>
        <v>356000</v>
      </c>
      <c r="L27" s="3"/>
      <c r="M27" s="40">
        <f>SUM(M16:M26)</f>
        <v>95000</v>
      </c>
      <c r="N27" s="40">
        <f>SUM(N16:N26)</f>
        <v>95000</v>
      </c>
      <c r="O27" s="40">
        <f>SUM(O16:O26)</f>
        <v>0</v>
      </c>
      <c r="P27" s="40">
        <f>SUM(P16:P26)</f>
        <v>0</v>
      </c>
      <c r="Q27" s="124"/>
      <c r="R27" s="40">
        <f>SUM(R16:R26)</f>
        <v>95000</v>
      </c>
      <c r="S27" s="40">
        <f>SUM(S16:S26)</f>
        <v>95000</v>
      </c>
      <c r="T27" s="40">
        <f>SUM(T16:T26)</f>
        <v>0</v>
      </c>
      <c r="U27" s="40">
        <f>SUM(U16:U26)</f>
        <v>0</v>
      </c>
      <c r="V27" s="124"/>
      <c r="W27" s="40">
        <f>SUM(W16:W26)</f>
        <v>207000</v>
      </c>
      <c r="X27" s="40">
        <f>SUM(X16:X26)</f>
        <v>201000</v>
      </c>
      <c r="Y27" s="40">
        <f>SUM(Y16:Y26)</f>
        <v>6000</v>
      </c>
      <c r="Z27" s="124"/>
      <c r="AA27" s="40">
        <f>SUM(AA16:AA26)</f>
        <v>455000</v>
      </c>
      <c r="AB27" s="40">
        <f>SUM(AB16:AB26)</f>
        <v>280000</v>
      </c>
      <c r="AC27" s="40">
        <f>SUM(AC16:AC26)</f>
        <v>175000</v>
      </c>
      <c r="AD27" s="124"/>
      <c r="AE27" s="40">
        <f>SUM(AE16:AE26)</f>
        <v>553000</v>
      </c>
      <c r="AF27" s="40">
        <f>SUM(AF16:AF26)</f>
        <v>378000</v>
      </c>
      <c r="AG27" s="40">
        <f>SUM(AG16:AG26)</f>
        <v>175000</v>
      </c>
      <c r="AH27" s="124"/>
      <c r="AI27" s="1"/>
      <c r="AJ27" s="14"/>
      <c r="AL27" s="14"/>
      <c r="AM27" s="14"/>
    </row>
    <row r="28" spans="1:39" ht="15.75" thickTop="1" x14ac:dyDescent="0.25">
      <c r="B28" s="4"/>
      <c r="E28"/>
      <c r="F28"/>
      <c r="G28"/>
      <c r="I28"/>
      <c r="J28"/>
      <c r="K28" s="1">
        <f>SUM(J27:K27)</f>
        <v>1405000</v>
      </c>
      <c r="L28" s="3"/>
      <c r="M28"/>
      <c r="N28"/>
      <c r="O28" s="1">
        <f>SUM(N27:O27)</f>
        <v>95000</v>
      </c>
      <c r="P28"/>
      <c r="Q28" s="124"/>
      <c r="R28"/>
      <c r="S28"/>
      <c r="T28" s="1">
        <f>SUM(S27:T27)</f>
        <v>95000</v>
      </c>
      <c r="U28"/>
      <c r="V28" s="124"/>
      <c r="W28"/>
      <c r="X28"/>
      <c r="Y28" s="1">
        <f>SUM(X27:Y27)</f>
        <v>207000</v>
      </c>
      <c r="Z28" s="124"/>
      <c r="AA28"/>
      <c r="AB28"/>
      <c r="AC28" s="1">
        <f>SUM(AB27:AC27)</f>
        <v>455000</v>
      </c>
      <c r="AD28" s="124"/>
      <c r="AE28"/>
      <c r="AF28"/>
      <c r="AG28" s="1">
        <f>SUM(AF27:AG27)</f>
        <v>553000</v>
      </c>
      <c r="AH28" s="124"/>
    </row>
    <row r="29" spans="1:39" ht="60" customHeight="1" x14ac:dyDescent="0.25">
      <c r="B29" s="3"/>
      <c r="C29" s="3"/>
      <c r="D29" s="3"/>
      <c r="E29" s="3"/>
      <c r="F29" s="3"/>
      <c r="G29" s="3"/>
      <c r="I29" s="3"/>
      <c r="J29" s="3"/>
      <c r="K29" s="3"/>
      <c r="L29" s="3"/>
      <c r="M29" s="122"/>
      <c r="N29" s="124"/>
      <c r="O29" s="124"/>
      <c r="P29" s="135"/>
      <c r="Q29" s="124"/>
      <c r="R29" s="122"/>
      <c r="S29" s="124"/>
      <c r="T29" s="124"/>
      <c r="U29" s="135"/>
      <c r="V29" s="124"/>
      <c r="W29" s="122"/>
      <c r="X29" s="124"/>
      <c r="Y29" s="124"/>
      <c r="Z29" s="124"/>
      <c r="AA29" s="122"/>
      <c r="AB29" s="124"/>
      <c r="AC29" s="124"/>
      <c r="AD29" s="124"/>
      <c r="AE29" s="122"/>
      <c r="AF29" s="124"/>
      <c r="AG29" s="124"/>
      <c r="AH29" s="124"/>
    </row>
    <row r="30" spans="1:39" ht="21.75" customHeight="1" x14ac:dyDescent="0.25">
      <c r="B30" s="173" t="s">
        <v>188</v>
      </c>
      <c r="C30" s="174"/>
      <c r="D30" s="174"/>
      <c r="E30" s="174"/>
      <c r="F30" s="174"/>
      <c r="G30" s="174"/>
      <c r="H30" s="35"/>
      <c r="I30" s="34"/>
      <c r="J30" s="34"/>
      <c r="K30" s="34"/>
      <c r="L30" s="5"/>
      <c r="M30" s="34"/>
      <c r="N30" s="34"/>
      <c r="O30" s="34"/>
      <c r="P30" s="34"/>
      <c r="Q30" s="5"/>
      <c r="R30" s="34"/>
      <c r="S30" s="34"/>
      <c r="T30" s="34"/>
      <c r="U30" s="34"/>
      <c r="V30" s="5"/>
      <c r="W30" s="34"/>
      <c r="X30" s="34"/>
      <c r="Y30" s="34"/>
      <c r="Z30" s="5"/>
      <c r="AA30" s="34"/>
      <c r="AB30" s="34"/>
      <c r="AC30" s="34"/>
      <c r="AD30" s="5"/>
      <c r="AE30" s="34"/>
      <c r="AF30" s="34"/>
      <c r="AG30" s="34"/>
      <c r="AH30" s="5"/>
    </row>
    <row r="31" spans="1:39" ht="36" customHeight="1" x14ac:dyDescent="0.25">
      <c r="B31" s="63" t="s">
        <v>1</v>
      </c>
      <c r="C31" s="63" t="s">
        <v>2</v>
      </c>
      <c r="D31" s="63" t="s">
        <v>3</v>
      </c>
      <c r="E31" s="63" t="s">
        <v>4</v>
      </c>
      <c r="F31" s="64" t="s">
        <v>5</v>
      </c>
      <c r="G31" s="63" t="s">
        <v>6</v>
      </c>
      <c r="I31" s="63" t="s">
        <v>44</v>
      </c>
      <c r="J31" s="64" t="s">
        <v>42</v>
      </c>
      <c r="K31" s="63" t="s">
        <v>43</v>
      </c>
      <c r="L31" s="3"/>
      <c r="M31" s="63" t="s">
        <v>443</v>
      </c>
      <c r="N31" s="64" t="s">
        <v>42</v>
      </c>
      <c r="O31" s="63" t="s">
        <v>43</v>
      </c>
      <c r="P31" s="136" t="s">
        <v>469</v>
      </c>
      <c r="Q31" s="124"/>
      <c r="R31" s="63" t="s">
        <v>444</v>
      </c>
      <c r="S31" s="64" t="s">
        <v>42</v>
      </c>
      <c r="T31" s="63" t="s">
        <v>43</v>
      </c>
      <c r="U31" s="136" t="s">
        <v>469</v>
      </c>
      <c r="V31" s="124"/>
      <c r="W31" s="63" t="s">
        <v>445</v>
      </c>
      <c r="X31" s="64" t="s">
        <v>42</v>
      </c>
      <c r="Y31" s="63" t="s">
        <v>43</v>
      </c>
      <c r="Z31" s="124"/>
      <c r="AA31" s="63" t="s">
        <v>446</v>
      </c>
      <c r="AB31" s="64" t="s">
        <v>42</v>
      </c>
      <c r="AC31" s="63" t="s">
        <v>43</v>
      </c>
      <c r="AD31" s="124"/>
      <c r="AE31" s="63" t="s">
        <v>447</v>
      </c>
      <c r="AF31" s="64" t="s">
        <v>42</v>
      </c>
      <c r="AG31" s="63" t="s">
        <v>43</v>
      </c>
      <c r="AH31" s="124"/>
    </row>
    <row r="32" spans="1:39" s="13" customFormat="1" ht="60" customHeight="1" x14ac:dyDescent="0.25">
      <c r="A32" s="11"/>
      <c r="B32" s="17" t="s">
        <v>219</v>
      </c>
      <c r="C32" s="65" t="s">
        <v>356</v>
      </c>
      <c r="D32" s="66" t="s">
        <v>79</v>
      </c>
      <c r="E32" s="19" t="s">
        <v>198</v>
      </c>
      <c r="F32" s="19" t="s">
        <v>14</v>
      </c>
      <c r="G32" s="19" t="s">
        <v>15</v>
      </c>
      <c r="H32" s="14"/>
      <c r="I32" s="36">
        <f>SUM(J32:K32)</f>
        <v>0</v>
      </c>
      <c r="J32" s="36">
        <v>0</v>
      </c>
      <c r="K32" s="36">
        <v>0</v>
      </c>
      <c r="L32" s="12"/>
      <c r="M32" s="36"/>
      <c r="N32" s="36"/>
      <c r="O32" s="36"/>
      <c r="P32" s="36"/>
      <c r="Q32" s="12"/>
      <c r="R32" s="36"/>
      <c r="S32" s="36"/>
      <c r="T32" s="36"/>
      <c r="U32" s="36"/>
      <c r="V32" s="12"/>
      <c r="W32" s="36"/>
      <c r="X32" s="36"/>
      <c r="Y32" s="36"/>
      <c r="Z32" s="12"/>
      <c r="AA32" s="36"/>
      <c r="AB32" s="36"/>
      <c r="AC32" s="36"/>
      <c r="AD32" s="12"/>
      <c r="AE32" s="36"/>
      <c r="AF32" s="36"/>
      <c r="AG32" s="36"/>
      <c r="AH32" s="12"/>
      <c r="AI32" s="1"/>
      <c r="AJ32" s="14"/>
      <c r="AL32" s="14"/>
      <c r="AM32" s="14"/>
    </row>
    <row r="33" spans="1:39" s="13" customFormat="1" ht="183.75" customHeight="1" x14ac:dyDescent="0.25">
      <c r="A33" s="11"/>
      <c r="B33" s="17" t="s">
        <v>220</v>
      </c>
      <c r="C33" s="18" t="s">
        <v>519</v>
      </c>
      <c r="D33" s="19" t="s">
        <v>79</v>
      </c>
      <c r="E33" s="19" t="s">
        <v>41</v>
      </c>
      <c r="F33" s="19" t="s">
        <v>366</v>
      </c>
      <c r="G33" s="19" t="s">
        <v>372</v>
      </c>
      <c r="H33" s="14"/>
      <c r="I33" s="36">
        <f t="shared" ref="I33:I37" si="2">SUM(J33:K33)</f>
        <v>16400000</v>
      </c>
      <c r="J33" s="36">
        <v>12100000</v>
      </c>
      <c r="K33" s="36">
        <v>4300000</v>
      </c>
      <c r="L33" s="12"/>
      <c r="M33" s="36">
        <f>SUM(N33:O33)</f>
        <v>1100000</v>
      </c>
      <c r="N33" s="36">
        <v>1100000</v>
      </c>
      <c r="O33" s="36">
        <v>0</v>
      </c>
      <c r="P33" s="138" t="s">
        <v>487</v>
      </c>
      <c r="Q33" s="12"/>
      <c r="R33" s="36">
        <f>SUM(S33:T33)</f>
        <v>12000000</v>
      </c>
      <c r="S33" s="36">
        <v>7700000</v>
      </c>
      <c r="T33" s="36">
        <v>4300000</v>
      </c>
      <c r="U33" s="138" t="s">
        <v>487</v>
      </c>
      <c r="V33" s="12"/>
      <c r="W33" s="36">
        <f>SUM(X33:Y33)</f>
        <v>1100000</v>
      </c>
      <c r="X33" s="36">
        <v>1100000</v>
      </c>
      <c r="Y33" s="36">
        <v>0</v>
      </c>
      <c r="Z33" s="12"/>
      <c r="AA33" s="36">
        <f>SUM(AB33:AC33)</f>
        <v>1100000</v>
      </c>
      <c r="AB33" s="36">
        <v>1100000</v>
      </c>
      <c r="AC33" s="36">
        <v>0</v>
      </c>
      <c r="AD33" s="12"/>
      <c r="AE33" s="36">
        <f>SUM(AF33:AG33)</f>
        <v>1100000</v>
      </c>
      <c r="AF33" s="36">
        <v>1100000</v>
      </c>
      <c r="AG33" s="36">
        <v>0</v>
      </c>
      <c r="AH33" s="12"/>
      <c r="AI33" s="1"/>
      <c r="AJ33" s="14"/>
      <c r="AL33" s="14"/>
      <c r="AM33" s="14"/>
    </row>
    <row r="34" spans="1:39" s="13" customFormat="1" ht="78.75" customHeight="1" x14ac:dyDescent="0.25">
      <c r="A34" s="11"/>
      <c r="B34" s="17" t="s">
        <v>221</v>
      </c>
      <c r="C34" s="18" t="s">
        <v>367</v>
      </c>
      <c r="D34" s="19" t="s">
        <v>199</v>
      </c>
      <c r="E34" s="31" t="s">
        <v>10</v>
      </c>
      <c r="F34" s="19" t="s">
        <v>14</v>
      </c>
      <c r="G34" s="19" t="s">
        <v>15</v>
      </c>
      <c r="H34" s="14"/>
      <c r="I34" s="36">
        <f t="shared" si="2"/>
        <v>0</v>
      </c>
      <c r="J34" s="36">
        <v>0</v>
      </c>
      <c r="K34" s="36">
        <v>0</v>
      </c>
      <c r="L34" s="12"/>
      <c r="M34" s="36"/>
      <c r="N34" s="36"/>
      <c r="O34" s="36"/>
      <c r="P34" s="36"/>
      <c r="Q34" s="12"/>
      <c r="R34" s="36"/>
      <c r="S34" s="36"/>
      <c r="T34" s="36"/>
      <c r="U34" s="36"/>
      <c r="V34" s="12"/>
      <c r="W34" s="36"/>
      <c r="X34" s="36"/>
      <c r="Y34" s="36"/>
      <c r="Z34" s="12"/>
      <c r="AA34" s="36"/>
      <c r="AB34" s="36"/>
      <c r="AC34" s="36"/>
      <c r="AD34" s="12"/>
      <c r="AE34" s="36"/>
      <c r="AF34" s="36"/>
      <c r="AG34" s="36"/>
      <c r="AH34" s="12"/>
      <c r="AI34" s="1"/>
      <c r="AJ34" s="14"/>
      <c r="AL34" s="14"/>
      <c r="AM34" s="14"/>
    </row>
    <row r="35" spans="1:39" s="13" customFormat="1" ht="67.5" customHeight="1" x14ac:dyDescent="0.25">
      <c r="A35" s="11"/>
      <c r="B35" s="44" t="s">
        <v>222</v>
      </c>
      <c r="C35" s="18" t="s">
        <v>358</v>
      </c>
      <c r="D35" s="19" t="s">
        <v>99</v>
      </c>
      <c r="E35" s="19" t="s">
        <v>130</v>
      </c>
      <c r="F35" s="77" t="s">
        <v>359</v>
      </c>
      <c r="G35" s="30" t="s">
        <v>349</v>
      </c>
      <c r="H35" s="14"/>
      <c r="I35" s="36">
        <f t="shared" si="2"/>
        <v>105000</v>
      </c>
      <c r="J35" s="39">
        <v>0</v>
      </c>
      <c r="K35" s="39">
        <v>105000</v>
      </c>
      <c r="L35" s="12"/>
      <c r="M35" s="36"/>
      <c r="N35" s="39"/>
      <c r="O35" s="39"/>
      <c r="P35" s="39"/>
      <c r="Q35" s="12"/>
      <c r="R35" s="36"/>
      <c r="S35" s="39"/>
      <c r="T35" s="39"/>
      <c r="U35" s="39"/>
      <c r="V35" s="12"/>
      <c r="W35" s="36">
        <f>SUM(X35:Y35)</f>
        <v>35000</v>
      </c>
      <c r="X35" s="39">
        <v>0</v>
      </c>
      <c r="Y35" s="39">
        <v>35000</v>
      </c>
      <c r="Z35" s="12"/>
      <c r="AA35" s="36">
        <f>SUM(AB35:AC35)</f>
        <v>35000</v>
      </c>
      <c r="AB35" s="39">
        <v>0</v>
      </c>
      <c r="AC35" s="39">
        <v>35000</v>
      </c>
      <c r="AD35" s="12"/>
      <c r="AE35" s="36">
        <f>SUM(AF35:AG35)</f>
        <v>35000</v>
      </c>
      <c r="AF35" s="39">
        <v>0</v>
      </c>
      <c r="AG35" s="39">
        <v>35000</v>
      </c>
      <c r="AH35" s="12"/>
      <c r="AI35" s="1"/>
      <c r="AJ35" s="14"/>
      <c r="AL35" s="14"/>
      <c r="AM35" s="14"/>
    </row>
    <row r="36" spans="1:39" s="13" customFormat="1" ht="60" customHeight="1" x14ac:dyDescent="0.25">
      <c r="A36" s="11"/>
      <c r="B36" s="17" t="s">
        <v>223</v>
      </c>
      <c r="C36" s="18" t="s">
        <v>458</v>
      </c>
      <c r="D36" s="19" t="s">
        <v>79</v>
      </c>
      <c r="E36" s="19" t="s">
        <v>217</v>
      </c>
      <c r="F36" s="19" t="s">
        <v>360</v>
      </c>
      <c r="G36" s="19" t="s">
        <v>71</v>
      </c>
      <c r="H36" s="14"/>
      <c r="I36" s="36">
        <f t="shared" ref="I36" si="3">SUM(J36:K36)</f>
        <v>1300000</v>
      </c>
      <c r="J36" s="36">
        <v>800000</v>
      </c>
      <c r="K36" s="36">
        <v>500000</v>
      </c>
      <c r="L36" s="12"/>
      <c r="M36" s="36"/>
      <c r="N36" s="36"/>
      <c r="O36" s="36"/>
      <c r="P36" s="36"/>
      <c r="Q36" s="12"/>
      <c r="R36" s="36"/>
      <c r="S36" s="36"/>
      <c r="T36" s="36"/>
      <c r="U36" s="36"/>
      <c r="V36" s="12"/>
      <c r="W36" s="36">
        <f>SUM(X36:Y36)</f>
        <v>300000</v>
      </c>
      <c r="X36" s="36">
        <v>180000</v>
      </c>
      <c r="Y36" s="36">
        <v>120000</v>
      </c>
      <c r="Z36" s="12"/>
      <c r="AA36" s="36">
        <f>SUM(AB36:AC36)</f>
        <v>500000</v>
      </c>
      <c r="AB36" s="36">
        <v>310000</v>
      </c>
      <c r="AC36" s="36">
        <v>190000</v>
      </c>
      <c r="AD36" s="12"/>
      <c r="AE36" s="36">
        <f>SUM(AF36:AG36)</f>
        <v>500000</v>
      </c>
      <c r="AF36" s="36">
        <v>310000</v>
      </c>
      <c r="AG36" s="36">
        <v>190000</v>
      </c>
      <c r="AH36" s="12"/>
      <c r="AI36" s="1"/>
      <c r="AJ36" s="14"/>
      <c r="AL36" s="14"/>
      <c r="AM36" s="14"/>
    </row>
    <row r="37" spans="1:39" ht="87" customHeight="1" thickBot="1" x14ac:dyDescent="0.3">
      <c r="B37" s="21" t="s">
        <v>224</v>
      </c>
      <c r="C37" s="22" t="s">
        <v>459</v>
      </c>
      <c r="D37" s="23" t="s">
        <v>54</v>
      </c>
      <c r="E37" s="23" t="s">
        <v>25</v>
      </c>
      <c r="F37" s="23" t="s">
        <v>18</v>
      </c>
      <c r="G37" s="23" t="s">
        <v>18</v>
      </c>
      <c r="I37" s="36">
        <f t="shared" si="2"/>
        <v>0</v>
      </c>
      <c r="J37" s="37">
        <v>0</v>
      </c>
      <c r="K37" s="37">
        <v>0</v>
      </c>
      <c r="L37" s="3"/>
      <c r="M37" s="36"/>
      <c r="N37" s="37"/>
      <c r="O37" s="37"/>
      <c r="P37" s="37"/>
      <c r="Q37" s="124"/>
      <c r="R37" s="36"/>
      <c r="S37" s="37"/>
      <c r="T37" s="37"/>
      <c r="U37" s="37"/>
      <c r="V37" s="124"/>
      <c r="W37" s="36"/>
      <c r="X37" s="37"/>
      <c r="Y37" s="37"/>
      <c r="Z37" s="124"/>
      <c r="AA37" s="36"/>
      <c r="AB37" s="37"/>
      <c r="AC37" s="37"/>
      <c r="AD37" s="124"/>
      <c r="AE37" s="36"/>
      <c r="AF37" s="37"/>
      <c r="AG37" s="37"/>
      <c r="AH37" s="124"/>
    </row>
    <row r="38" spans="1:39" s="13" customFormat="1" ht="60" customHeight="1" thickTop="1" thickBot="1" x14ac:dyDescent="0.3">
      <c r="A38" s="11"/>
      <c r="B38" s="17"/>
      <c r="C38" s="33"/>
      <c r="D38" s="19"/>
      <c r="E38" s="30"/>
      <c r="F38" s="31"/>
      <c r="G38" s="31"/>
      <c r="H38" s="14"/>
      <c r="I38" s="40">
        <f>SUM(I32:I37)</f>
        <v>17805000</v>
      </c>
      <c r="J38" s="40">
        <f>SUM(J32:J37)</f>
        <v>12900000</v>
      </c>
      <c r="K38" s="40">
        <f>SUM(K32:K37)</f>
        <v>4905000</v>
      </c>
      <c r="L38" s="3"/>
      <c r="M38" s="40">
        <f>SUM(M32:M37)</f>
        <v>1100000</v>
      </c>
      <c r="N38" s="40">
        <f>SUM(N32:N37)</f>
        <v>1100000</v>
      </c>
      <c r="O38" s="40">
        <f>SUM(O32:O37)</f>
        <v>0</v>
      </c>
      <c r="P38" s="40">
        <f>SUM(P32:P37)</f>
        <v>0</v>
      </c>
      <c r="Q38" s="124"/>
      <c r="R38" s="40">
        <f>SUM(R32:R37)</f>
        <v>12000000</v>
      </c>
      <c r="S38" s="40">
        <f>SUM(S32:S37)</f>
        <v>7700000</v>
      </c>
      <c r="T38" s="40">
        <f>SUM(T32:T37)</f>
        <v>4300000</v>
      </c>
      <c r="U38" s="40">
        <f>SUM(U32:U37)</f>
        <v>0</v>
      </c>
      <c r="V38" s="124"/>
      <c r="W38" s="40">
        <f>SUM(W32:W37)</f>
        <v>1435000</v>
      </c>
      <c r="X38" s="40">
        <f>SUM(X32:X37)</f>
        <v>1280000</v>
      </c>
      <c r="Y38" s="40">
        <f>SUM(Y32:Y37)</f>
        <v>155000</v>
      </c>
      <c r="Z38" s="124"/>
      <c r="AA38" s="40">
        <f>SUM(AA32:AA37)</f>
        <v>1635000</v>
      </c>
      <c r="AB38" s="40">
        <f>SUM(AB32:AB37)</f>
        <v>1410000</v>
      </c>
      <c r="AC38" s="40">
        <f>SUM(AC32:AC37)</f>
        <v>225000</v>
      </c>
      <c r="AD38" s="124"/>
      <c r="AE38" s="40">
        <f>SUM(AE32:AE37)</f>
        <v>1635000</v>
      </c>
      <c r="AF38" s="40">
        <f>SUM(AF32:AF37)</f>
        <v>1410000</v>
      </c>
      <c r="AG38" s="40">
        <f>SUM(AG32:AG37)</f>
        <v>225000</v>
      </c>
      <c r="AH38" s="124"/>
      <c r="AI38" s="1"/>
      <c r="AJ38" s="14"/>
      <c r="AL38" s="14"/>
      <c r="AM38" s="14"/>
    </row>
    <row r="39" spans="1:39" ht="15.75" thickTop="1" x14ac:dyDescent="0.25">
      <c r="B39" s="4"/>
      <c r="E39"/>
      <c r="F39"/>
      <c r="G39"/>
      <c r="I39"/>
      <c r="J39"/>
      <c r="K39" s="1">
        <f>SUM(J38:K38)</f>
        <v>17805000</v>
      </c>
      <c r="L39" s="3"/>
      <c r="M39"/>
      <c r="N39"/>
      <c r="O39" s="1">
        <f>SUM(N38:O38)</f>
        <v>1100000</v>
      </c>
      <c r="P39"/>
      <c r="Q39" s="124"/>
      <c r="R39"/>
      <c r="S39"/>
      <c r="T39" s="1">
        <f>SUM(S38:T38)</f>
        <v>12000000</v>
      </c>
      <c r="U39"/>
      <c r="V39" s="124"/>
      <c r="W39"/>
      <c r="X39"/>
      <c r="Y39" s="1">
        <f>SUM(X38:Y38)</f>
        <v>1435000</v>
      </c>
      <c r="Z39" s="124"/>
      <c r="AA39"/>
      <c r="AB39"/>
      <c r="AC39" s="1">
        <f>SUM(AB38:AC38)</f>
        <v>1635000</v>
      </c>
      <c r="AD39" s="124"/>
      <c r="AE39"/>
      <c r="AF39"/>
      <c r="AG39" s="1">
        <f>SUM(AF38:AG38)</f>
        <v>1635000</v>
      </c>
      <c r="AH39" s="124"/>
    </row>
    <row r="40" spans="1:39" x14ac:dyDescent="0.25">
      <c r="B40" s="4"/>
      <c r="E40"/>
      <c r="F40"/>
      <c r="G40"/>
      <c r="I40"/>
      <c r="J40"/>
      <c r="K40"/>
      <c r="L40"/>
      <c r="M40"/>
      <c r="N40"/>
      <c r="O40"/>
      <c r="P40"/>
      <c r="Q40"/>
      <c r="R40"/>
      <c r="S40"/>
      <c r="T40"/>
      <c r="U40"/>
      <c r="V40"/>
      <c r="W40"/>
      <c r="X40"/>
      <c r="Y40"/>
      <c r="Z40"/>
      <c r="AA40"/>
      <c r="AB40"/>
      <c r="AC40"/>
      <c r="AD40"/>
      <c r="AE40"/>
      <c r="AF40"/>
      <c r="AG40"/>
      <c r="AH40"/>
    </row>
    <row r="41" spans="1:39" x14ac:dyDescent="0.25">
      <c r="B41" s="4"/>
      <c r="E41"/>
      <c r="F41"/>
      <c r="G41"/>
      <c r="I41"/>
      <c r="J41"/>
      <c r="K41"/>
      <c r="L41"/>
      <c r="M41"/>
      <c r="N41"/>
      <c r="O41"/>
      <c r="P41"/>
      <c r="Q41"/>
      <c r="R41"/>
      <c r="S41"/>
      <c r="T41"/>
      <c r="U41"/>
      <c r="V41"/>
      <c r="W41"/>
      <c r="X41"/>
      <c r="Y41"/>
      <c r="Z41"/>
      <c r="AA41"/>
      <c r="AB41"/>
      <c r="AC41"/>
      <c r="AD41"/>
      <c r="AE41"/>
      <c r="AF41"/>
      <c r="AG41"/>
      <c r="AH41"/>
    </row>
  </sheetData>
  <mergeCells count="9">
    <mergeCell ref="B3:G3"/>
    <mergeCell ref="L11:L13"/>
    <mergeCell ref="B14:G14"/>
    <mergeCell ref="B30:G30"/>
    <mergeCell ref="AH11:AH13"/>
    <mergeCell ref="AD11:AD13"/>
    <mergeCell ref="Z11:Z13"/>
    <mergeCell ref="V11:V13"/>
    <mergeCell ref="Q11:Q13"/>
  </mergeCells>
  <phoneticPr fontId="47" type="noConversion"/>
  <pageMargins left="0.31496062992125984" right="0.31496062992125984" top="0.35433070866141736" bottom="0.35433070866141736" header="0.31496062992125984" footer="0.31496062992125984"/>
  <pageSetup paperSize="9" scale="48" orientation="landscape" horizontalDpi="4294967293" verticalDpi="4294967293" r:id="rId1"/>
  <colBreaks count="2" manualBreakCount="2">
    <brk id="16" max="40" man="1"/>
    <brk id="25" max="40"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N27"/>
  <sheetViews>
    <sheetView zoomScale="80" zoomScaleNormal="80" zoomScaleSheetLayoutView="90" workbookViewId="0">
      <pane xSplit="8" ySplit="4" topLeftCell="I5" activePane="bottomRight" state="frozen"/>
      <selection pane="topRight" activeCell="I1" sqref="I1"/>
      <selection pane="bottomLeft" activeCell="A5" sqref="A5"/>
      <selection pane="bottomRight" activeCell="C2" sqref="C2"/>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2.42578125" style="1" customWidth="1"/>
    <col min="9" max="9" width="19.140625" style="1" customWidth="1"/>
    <col min="10" max="11" width="18.28515625" style="1" customWidth="1"/>
    <col min="12" max="12" width="2.28515625" style="1" customWidth="1"/>
    <col min="13" max="13" width="19.140625" style="1" customWidth="1"/>
    <col min="14" max="16" width="18.28515625" style="1" customWidth="1"/>
    <col min="17" max="17" width="2.28515625" style="1" customWidth="1"/>
    <col min="18" max="18" width="19.140625" style="1" customWidth="1"/>
    <col min="19" max="21" width="18.28515625" style="1" customWidth="1"/>
    <col min="22" max="22" width="2.28515625" style="1" customWidth="1"/>
    <col min="23" max="23" width="19.140625" style="1" customWidth="1"/>
    <col min="24" max="25" width="18.28515625" style="1" customWidth="1"/>
    <col min="26" max="26" width="2.28515625" style="1" customWidth="1"/>
    <col min="27" max="27" width="19.140625" style="1" customWidth="1"/>
    <col min="28" max="29" width="18.28515625" style="1" customWidth="1"/>
    <col min="30" max="30" width="2.28515625" style="1" customWidth="1"/>
    <col min="31" max="31" width="19.140625" style="1" customWidth="1"/>
    <col min="32" max="33" width="18.28515625" style="1" customWidth="1"/>
    <col min="34" max="34" width="2.28515625" style="1" customWidth="1"/>
    <col min="35" max="35" width="17.42578125" style="1" customWidth="1"/>
    <col min="36" max="36" width="8.7109375" style="1" customWidth="1"/>
    <col min="37" max="37" width="1.42578125" customWidth="1"/>
    <col min="38" max="38" width="12.42578125" style="1" customWidth="1"/>
    <col min="39" max="39" width="14.85546875" style="1" customWidth="1"/>
    <col min="40" max="40" width="17.85546875" customWidth="1"/>
  </cols>
  <sheetData>
    <row r="2" spans="1:39" ht="34.5" customHeight="1" x14ac:dyDescent="0.3">
      <c r="C2" s="71" t="s">
        <v>433</v>
      </c>
      <c r="G2" s="116"/>
      <c r="I2" s="112">
        <f>SUM(I11,I20)</f>
        <v>47590000</v>
      </c>
      <c r="J2" s="112">
        <f t="shared" ref="J2:K2" si="0">SUM(J11,J20)</f>
        <v>15874000</v>
      </c>
      <c r="K2" s="112">
        <f t="shared" si="0"/>
        <v>31716000</v>
      </c>
      <c r="M2" s="112">
        <f>SUM(M11,M20)</f>
        <v>6654000</v>
      </c>
      <c r="N2" s="127">
        <f t="shared" ref="N2:O2" si="1">SUM(N11,N20)</f>
        <v>1854000</v>
      </c>
      <c r="O2" s="127">
        <f t="shared" si="1"/>
        <v>4800000</v>
      </c>
      <c r="P2" s="127"/>
      <c r="R2" s="112">
        <f>SUM(R11,R20)</f>
        <v>12154000</v>
      </c>
      <c r="S2" s="127">
        <f t="shared" ref="S2:T2" si="2">SUM(S11,S20)</f>
        <v>5154000</v>
      </c>
      <c r="T2" s="127">
        <f t="shared" si="2"/>
        <v>7000000</v>
      </c>
      <c r="U2" s="127"/>
      <c r="W2" s="112">
        <f>SUM(W11,W20)</f>
        <v>9964000</v>
      </c>
      <c r="X2" s="127">
        <f t="shared" ref="X2:Y2" si="3">SUM(X11,X20)</f>
        <v>1856000</v>
      </c>
      <c r="Y2" s="127">
        <f t="shared" si="3"/>
        <v>8108000</v>
      </c>
      <c r="AA2" s="112">
        <f>SUM(AA11,AA20)</f>
        <v>6664000</v>
      </c>
      <c r="AB2" s="127">
        <f t="shared" ref="AB2:AC2" si="4">SUM(AB11,AB20)</f>
        <v>1856000</v>
      </c>
      <c r="AC2" s="127">
        <f t="shared" si="4"/>
        <v>4808000</v>
      </c>
      <c r="AE2" s="112">
        <f>SUM(AE11,AE20)</f>
        <v>12154000</v>
      </c>
      <c r="AF2" s="127">
        <f t="shared" ref="AF2:AG2" si="5">SUM(AF11,AF20)</f>
        <v>5154000</v>
      </c>
      <c r="AG2" s="127">
        <f t="shared" si="5"/>
        <v>7000000</v>
      </c>
    </row>
    <row r="3" spans="1:39" ht="21.75" customHeight="1" x14ac:dyDescent="0.25">
      <c r="B3" s="175" t="s">
        <v>226</v>
      </c>
      <c r="C3" s="176"/>
      <c r="D3" s="176"/>
      <c r="E3" s="176"/>
      <c r="F3" s="176"/>
      <c r="G3" s="176"/>
      <c r="H3" s="35"/>
      <c r="I3" s="34"/>
      <c r="J3" s="34"/>
      <c r="K3" s="34"/>
      <c r="L3" s="5"/>
      <c r="M3" s="34"/>
      <c r="N3" s="34"/>
      <c r="O3" s="34"/>
      <c r="P3" s="34"/>
      <c r="Q3" s="5"/>
      <c r="R3" s="34"/>
      <c r="S3" s="34"/>
      <c r="T3" s="34"/>
      <c r="U3" s="34"/>
      <c r="V3" s="5"/>
      <c r="W3" s="34"/>
      <c r="X3" s="34"/>
      <c r="Y3" s="34"/>
      <c r="Z3" s="5"/>
      <c r="AA3" s="34"/>
      <c r="AB3" s="34"/>
      <c r="AC3" s="34"/>
      <c r="AD3" s="5"/>
      <c r="AE3" s="34"/>
      <c r="AF3" s="34"/>
      <c r="AG3" s="34"/>
      <c r="AH3" s="5"/>
    </row>
    <row r="4" spans="1:39" ht="36" customHeight="1" x14ac:dyDescent="0.25">
      <c r="B4" s="72" t="s">
        <v>1</v>
      </c>
      <c r="C4" s="72" t="s">
        <v>2</v>
      </c>
      <c r="D4" s="72" t="s">
        <v>3</v>
      </c>
      <c r="E4" s="72" t="s">
        <v>4</v>
      </c>
      <c r="F4" s="73" t="s">
        <v>5</v>
      </c>
      <c r="G4" s="72" t="s">
        <v>6</v>
      </c>
      <c r="I4" s="72" t="s">
        <v>44</v>
      </c>
      <c r="J4" s="73" t="s">
        <v>42</v>
      </c>
      <c r="K4" s="72" t="s">
        <v>43</v>
      </c>
      <c r="L4" s="3"/>
      <c r="M4" s="72" t="s">
        <v>443</v>
      </c>
      <c r="N4" s="73" t="s">
        <v>42</v>
      </c>
      <c r="O4" s="72" t="s">
        <v>43</v>
      </c>
      <c r="P4" s="136" t="s">
        <v>469</v>
      </c>
      <c r="Q4" s="124"/>
      <c r="R4" s="72" t="s">
        <v>444</v>
      </c>
      <c r="S4" s="73" t="s">
        <v>42</v>
      </c>
      <c r="T4" s="72" t="s">
        <v>43</v>
      </c>
      <c r="U4" s="136" t="s">
        <v>469</v>
      </c>
      <c r="V4" s="124"/>
      <c r="W4" s="72" t="s">
        <v>445</v>
      </c>
      <c r="X4" s="73" t="s">
        <v>42</v>
      </c>
      <c r="Y4" s="72" t="s">
        <v>43</v>
      </c>
      <c r="Z4" s="124"/>
      <c r="AA4" s="72" t="s">
        <v>446</v>
      </c>
      <c r="AB4" s="73" t="s">
        <v>42</v>
      </c>
      <c r="AC4" s="72" t="s">
        <v>43</v>
      </c>
      <c r="AD4" s="124"/>
      <c r="AE4" s="72" t="s">
        <v>447</v>
      </c>
      <c r="AF4" s="73" t="s">
        <v>42</v>
      </c>
      <c r="AG4" s="72" t="s">
        <v>43</v>
      </c>
      <c r="AH4" s="124"/>
    </row>
    <row r="5" spans="1:39" s="13" customFormat="1" ht="60" customHeight="1" x14ac:dyDescent="0.25">
      <c r="A5" s="11"/>
      <c r="B5" s="17" t="s">
        <v>227</v>
      </c>
      <c r="C5" s="18" t="s">
        <v>237</v>
      </c>
      <c r="D5" s="19" t="s">
        <v>54</v>
      </c>
      <c r="E5" s="20" t="s">
        <v>36</v>
      </c>
      <c r="F5" s="19" t="s">
        <v>246</v>
      </c>
      <c r="G5" s="19" t="s">
        <v>11</v>
      </c>
      <c r="H5" s="14"/>
      <c r="I5" s="36">
        <f>SUM(J5:K5)</f>
        <v>260000</v>
      </c>
      <c r="J5" s="36">
        <v>260000</v>
      </c>
      <c r="K5" s="36">
        <v>0</v>
      </c>
      <c r="L5" s="12"/>
      <c r="M5" s="36">
        <f>SUM(N5:O5)</f>
        <v>52000</v>
      </c>
      <c r="N5" s="36">
        <v>52000</v>
      </c>
      <c r="O5" s="36">
        <v>0</v>
      </c>
      <c r="P5" s="138" t="s">
        <v>486</v>
      </c>
      <c r="Q5" s="12"/>
      <c r="R5" s="36">
        <f>SUM(S5:T5)</f>
        <v>52000</v>
      </c>
      <c r="S5" s="36">
        <v>52000</v>
      </c>
      <c r="T5" s="36">
        <v>0</v>
      </c>
      <c r="U5" s="138" t="s">
        <v>486</v>
      </c>
      <c r="V5" s="12"/>
      <c r="W5" s="36">
        <f>SUM(X5:Y5)</f>
        <v>52000</v>
      </c>
      <c r="X5" s="36">
        <v>52000</v>
      </c>
      <c r="Y5" s="36">
        <v>0</v>
      </c>
      <c r="Z5" s="12"/>
      <c r="AA5" s="36">
        <f>SUM(AB5:AC5)</f>
        <v>52000</v>
      </c>
      <c r="AB5" s="36">
        <v>52000</v>
      </c>
      <c r="AC5" s="36">
        <v>0</v>
      </c>
      <c r="AD5" s="12"/>
      <c r="AE5" s="36">
        <f>SUM(AF5:AG5)</f>
        <v>52000</v>
      </c>
      <c r="AF5" s="36">
        <v>52000</v>
      </c>
      <c r="AG5" s="36">
        <v>0</v>
      </c>
      <c r="AH5" s="12"/>
      <c r="AI5" s="1"/>
      <c r="AJ5" s="14"/>
      <c r="AL5" s="14"/>
      <c r="AM5" s="14"/>
    </row>
    <row r="6" spans="1:39" ht="60" customHeight="1" x14ac:dyDescent="0.25">
      <c r="B6" s="21" t="s">
        <v>228</v>
      </c>
      <c r="C6" s="22" t="s">
        <v>238</v>
      </c>
      <c r="D6" s="23" t="s">
        <v>243</v>
      </c>
      <c r="E6" s="24" t="s">
        <v>25</v>
      </c>
      <c r="F6" s="19" t="s">
        <v>14</v>
      </c>
      <c r="G6" s="19" t="s">
        <v>15</v>
      </c>
      <c r="I6" s="36">
        <f t="shared" ref="I6:I10" si="6">SUM(J6:K6)</f>
        <v>0</v>
      </c>
      <c r="J6" s="37">
        <v>0</v>
      </c>
      <c r="K6" s="37">
        <v>0</v>
      </c>
      <c r="L6" s="3"/>
      <c r="M6" s="36"/>
      <c r="N6" s="37"/>
      <c r="O6" s="37"/>
      <c r="P6" s="37"/>
      <c r="Q6" s="124"/>
      <c r="R6" s="36"/>
      <c r="S6" s="37"/>
      <c r="T6" s="37"/>
      <c r="U6" s="37"/>
      <c r="V6" s="124"/>
      <c r="W6" s="36"/>
      <c r="X6" s="37"/>
      <c r="Y6" s="37"/>
      <c r="Z6" s="124"/>
      <c r="AA6" s="36"/>
      <c r="AB6" s="37"/>
      <c r="AC6" s="37"/>
      <c r="AD6" s="124"/>
      <c r="AE6" s="36"/>
      <c r="AF6" s="37"/>
      <c r="AG6" s="37"/>
      <c r="AH6" s="124"/>
    </row>
    <row r="7" spans="1:39" ht="60" customHeight="1" x14ac:dyDescent="0.25">
      <c r="B7" s="21" t="s">
        <v>229</v>
      </c>
      <c r="C7" s="22" t="s">
        <v>239</v>
      </c>
      <c r="D7" s="23" t="s">
        <v>243</v>
      </c>
      <c r="E7" s="24" t="s">
        <v>76</v>
      </c>
      <c r="F7" s="19" t="s">
        <v>14</v>
      </c>
      <c r="G7" s="19" t="s">
        <v>15</v>
      </c>
      <c r="I7" s="36">
        <f t="shared" si="6"/>
        <v>0</v>
      </c>
      <c r="J7" s="37">
        <v>0</v>
      </c>
      <c r="K7" s="37">
        <v>0</v>
      </c>
      <c r="L7" s="3"/>
      <c r="M7" s="36"/>
      <c r="N7" s="37"/>
      <c r="O7" s="37"/>
      <c r="P7" s="37"/>
      <c r="Q7" s="124"/>
      <c r="R7" s="36"/>
      <c r="S7" s="37"/>
      <c r="T7" s="37"/>
      <c r="U7" s="37"/>
      <c r="V7" s="124"/>
      <c r="W7" s="36"/>
      <c r="X7" s="37"/>
      <c r="Y7" s="37"/>
      <c r="Z7" s="124"/>
      <c r="AA7" s="36"/>
      <c r="AB7" s="37"/>
      <c r="AC7" s="37"/>
      <c r="AD7" s="124"/>
      <c r="AE7" s="36"/>
      <c r="AF7" s="37"/>
      <c r="AG7" s="37"/>
      <c r="AH7" s="124"/>
    </row>
    <row r="8" spans="1:39" ht="67.5" customHeight="1" x14ac:dyDescent="0.25">
      <c r="B8" s="25" t="s">
        <v>230</v>
      </c>
      <c r="C8" s="22" t="s">
        <v>240</v>
      </c>
      <c r="D8" s="23" t="s">
        <v>244</v>
      </c>
      <c r="E8" s="26" t="s">
        <v>76</v>
      </c>
      <c r="F8" s="31" t="s">
        <v>14</v>
      </c>
      <c r="G8" s="26" t="s">
        <v>15</v>
      </c>
      <c r="I8" s="36">
        <f t="shared" si="6"/>
        <v>0</v>
      </c>
      <c r="J8" s="38">
        <v>0</v>
      </c>
      <c r="K8" s="38">
        <v>0</v>
      </c>
      <c r="L8" s="3"/>
      <c r="M8" s="36"/>
      <c r="N8" s="38"/>
      <c r="O8" s="38"/>
      <c r="P8" s="38"/>
      <c r="Q8" s="124"/>
      <c r="R8" s="36"/>
      <c r="S8" s="38"/>
      <c r="T8" s="38"/>
      <c r="U8" s="38"/>
      <c r="V8" s="124"/>
      <c r="W8" s="36"/>
      <c r="X8" s="38"/>
      <c r="Y8" s="38"/>
      <c r="Z8" s="124"/>
      <c r="AA8" s="36"/>
      <c r="AB8" s="38"/>
      <c r="AC8" s="38"/>
      <c r="AD8" s="124"/>
      <c r="AE8" s="36"/>
      <c r="AF8" s="38"/>
      <c r="AG8" s="38"/>
      <c r="AH8" s="124"/>
    </row>
    <row r="9" spans="1:39" s="13" customFormat="1" ht="60" customHeight="1" x14ac:dyDescent="0.25">
      <c r="A9" s="11"/>
      <c r="B9" s="17" t="s">
        <v>231</v>
      </c>
      <c r="C9" s="18" t="s">
        <v>241</v>
      </c>
      <c r="D9" s="19" t="s">
        <v>245</v>
      </c>
      <c r="E9" s="20" t="s">
        <v>25</v>
      </c>
      <c r="F9" s="19" t="s">
        <v>14</v>
      </c>
      <c r="G9" s="19" t="s">
        <v>15</v>
      </c>
      <c r="H9" s="14"/>
      <c r="I9" s="36">
        <f t="shared" si="6"/>
        <v>0</v>
      </c>
      <c r="J9" s="36">
        <v>0</v>
      </c>
      <c r="K9" s="36">
        <v>0</v>
      </c>
      <c r="L9" s="12"/>
      <c r="M9" s="36"/>
      <c r="N9" s="36"/>
      <c r="O9" s="36"/>
      <c r="P9" s="36"/>
      <c r="Q9" s="12"/>
      <c r="R9" s="36"/>
      <c r="S9" s="36"/>
      <c r="T9" s="36"/>
      <c r="U9" s="36"/>
      <c r="V9" s="12"/>
      <c r="W9" s="36"/>
      <c r="X9" s="36"/>
      <c r="Y9" s="36"/>
      <c r="Z9" s="12"/>
      <c r="AA9" s="36"/>
      <c r="AB9" s="36"/>
      <c r="AC9" s="36"/>
      <c r="AD9" s="12"/>
      <c r="AE9" s="36"/>
      <c r="AF9" s="36"/>
      <c r="AG9" s="36"/>
      <c r="AH9" s="12"/>
      <c r="AI9" s="1"/>
      <c r="AJ9" s="14"/>
      <c r="AL9" s="14"/>
      <c r="AM9" s="14"/>
    </row>
    <row r="10" spans="1:39" ht="87" customHeight="1" thickBot="1" x14ac:dyDescent="0.3">
      <c r="B10" s="21" t="s">
        <v>232</v>
      </c>
      <c r="C10" s="22" t="s">
        <v>242</v>
      </c>
      <c r="D10" s="23" t="s">
        <v>54</v>
      </c>
      <c r="E10" s="24" t="s">
        <v>36</v>
      </c>
      <c r="F10" s="19" t="s">
        <v>247</v>
      </c>
      <c r="G10" s="23" t="s">
        <v>11</v>
      </c>
      <c r="I10" s="36">
        <f t="shared" si="6"/>
        <v>10000</v>
      </c>
      <c r="J10" s="37">
        <v>10000</v>
      </c>
      <c r="K10" s="37">
        <v>0</v>
      </c>
      <c r="L10" s="3"/>
      <c r="M10" s="36">
        <f>SUM(N10:O10)</f>
        <v>2000</v>
      </c>
      <c r="N10" s="37">
        <v>2000</v>
      </c>
      <c r="O10" s="37">
        <v>0</v>
      </c>
      <c r="P10" s="138" t="s">
        <v>486</v>
      </c>
      <c r="Q10" s="124"/>
      <c r="R10" s="36">
        <f>SUM(S10:T10)</f>
        <v>2000</v>
      </c>
      <c r="S10" s="37">
        <v>2000</v>
      </c>
      <c r="T10" s="37">
        <v>0</v>
      </c>
      <c r="U10" s="138" t="s">
        <v>486</v>
      </c>
      <c r="V10" s="124"/>
      <c r="W10" s="36">
        <f>SUM(X10:Y10)</f>
        <v>2000</v>
      </c>
      <c r="X10" s="37">
        <v>2000</v>
      </c>
      <c r="Y10" s="37">
        <v>0</v>
      </c>
      <c r="Z10" s="124"/>
      <c r="AA10" s="36">
        <f>SUM(AB10:AC10)</f>
        <v>2000</v>
      </c>
      <c r="AB10" s="37">
        <v>2000</v>
      </c>
      <c r="AC10" s="37">
        <v>0</v>
      </c>
      <c r="AD10" s="124"/>
      <c r="AE10" s="36">
        <f>SUM(AF10:AG10)</f>
        <v>2000</v>
      </c>
      <c r="AF10" s="37">
        <v>2000</v>
      </c>
      <c r="AG10" s="37">
        <v>0</v>
      </c>
      <c r="AH10" s="124"/>
    </row>
    <row r="11" spans="1:39" s="13" customFormat="1" ht="60" customHeight="1" thickTop="1" thickBot="1" x14ac:dyDescent="0.3">
      <c r="A11" s="11"/>
      <c r="B11" s="17"/>
      <c r="C11" s="33"/>
      <c r="D11" s="19"/>
      <c r="E11" s="30"/>
      <c r="F11" s="31"/>
      <c r="G11" s="31"/>
      <c r="H11" s="14"/>
      <c r="I11" s="40">
        <f>SUM(I5:I10)</f>
        <v>270000</v>
      </c>
      <c r="J11" s="40">
        <f>SUM(J5:J10)</f>
        <v>270000</v>
      </c>
      <c r="K11" s="40">
        <f>SUM(K5:K10)</f>
        <v>0</v>
      </c>
      <c r="L11" s="155"/>
      <c r="M11" s="40">
        <f>SUM(M5:M10)</f>
        <v>54000</v>
      </c>
      <c r="N11" s="40">
        <f>SUM(N5:N10)</f>
        <v>54000</v>
      </c>
      <c r="O11" s="40">
        <f>SUM(O5:O10)</f>
        <v>0</v>
      </c>
      <c r="P11" s="40">
        <f>SUM(P5:P10)</f>
        <v>0</v>
      </c>
      <c r="Q11" s="155"/>
      <c r="R11" s="40">
        <f>SUM(R5:R10)</f>
        <v>54000</v>
      </c>
      <c r="S11" s="40">
        <f>SUM(S5:S10)</f>
        <v>54000</v>
      </c>
      <c r="T11" s="40">
        <f>SUM(T5:T10)</f>
        <v>0</v>
      </c>
      <c r="U11" s="40">
        <f>SUM(U5:U10)</f>
        <v>0</v>
      </c>
      <c r="V11" s="155"/>
      <c r="W11" s="40">
        <f>SUM(W5:W10)</f>
        <v>54000</v>
      </c>
      <c r="X11" s="40">
        <f>SUM(X5:X10)</f>
        <v>54000</v>
      </c>
      <c r="Y11" s="40">
        <f>SUM(Y5:Y10)</f>
        <v>0</v>
      </c>
      <c r="Z11" s="155"/>
      <c r="AA11" s="40">
        <f>SUM(AA5:AA10)</f>
        <v>54000</v>
      </c>
      <c r="AB11" s="40">
        <f>SUM(AB5:AB10)</f>
        <v>54000</v>
      </c>
      <c r="AC11" s="40">
        <f>SUM(AC5:AC10)</f>
        <v>0</v>
      </c>
      <c r="AD11" s="155"/>
      <c r="AE11" s="40">
        <f>SUM(AE5:AE10)</f>
        <v>54000</v>
      </c>
      <c r="AF11" s="40">
        <f>SUM(AF5:AF10)</f>
        <v>54000</v>
      </c>
      <c r="AG11" s="40">
        <f>SUM(AG5:AG10)</f>
        <v>0</v>
      </c>
      <c r="AH11" s="155"/>
      <c r="AI11" s="1"/>
      <c r="AJ11" s="14"/>
      <c r="AL11" s="14"/>
      <c r="AM11" s="14"/>
    </row>
    <row r="12" spans="1:39" ht="15.75" thickTop="1" x14ac:dyDescent="0.25">
      <c r="B12" s="4"/>
      <c r="E12"/>
      <c r="F12"/>
      <c r="G12"/>
      <c r="I12"/>
      <c r="J12"/>
      <c r="K12" s="1">
        <f>SUM(J11:K11)</f>
        <v>270000</v>
      </c>
      <c r="L12" s="155"/>
      <c r="M12"/>
      <c r="N12"/>
      <c r="O12" s="1">
        <f>SUM(N11:O11)</f>
        <v>54000</v>
      </c>
      <c r="P12"/>
      <c r="Q12" s="155"/>
      <c r="R12"/>
      <c r="S12"/>
      <c r="T12" s="1">
        <f>SUM(S11:T11)</f>
        <v>54000</v>
      </c>
      <c r="U12"/>
      <c r="V12" s="155"/>
      <c r="W12"/>
      <c r="X12"/>
      <c r="Y12" s="1">
        <f>SUM(X11:Y11)</f>
        <v>54000</v>
      </c>
      <c r="Z12" s="155"/>
      <c r="AA12"/>
      <c r="AB12"/>
      <c r="AC12" s="1">
        <f>SUM(AB11:AC11)</f>
        <v>54000</v>
      </c>
      <c r="AD12" s="155"/>
      <c r="AE12"/>
      <c r="AF12"/>
      <c r="AG12" s="1">
        <f>SUM(AF11:AG11)</f>
        <v>54000</v>
      </c>
      <c r="AH12" s="155"/>
    </row>
    <row r="13" spans="1:39" ht="42.75" customHeight="1" x14ac:dyDescent="0.25">
      <c r="B13" s="6"/>
      <c r="C13" s="9"/>
      <c r="D13" s="8"/>
      <c r="E13" s="10"/>
      <c r="F13" s="10"/>
      <c r="G13" s="10"/>
      <c r="I13" s="10"/>
      <c r="J13" s="10"/>
      <c r="K13" s="10"/>
      <c r="L13" s="155"/>
      <c r="M13" s="10"/>
      <c r="N13" s="10"/>
      <c r="O13" s="10"/>
      <c r="P13" s="10"/>
      <c r="Q13" s="155"/>
      <c r="R13" s="10"/>
      <c r="S13" s="10"/>
      <c r="T13" s="10"/>
      <c r="U13" s="10"/>
      <c r="V13" s="155"/>
      <c r="W13" s="10"/>
      <c r="X13" s="10"/>
      <c r="Y13" s="10"/>
      <c r="Z13" s="155"/>
      <c r="AA13" s="10"/>
      <c r="AB13" s="10"/>
      <c r="AC13" s="10"/>
      <c r="AD13" s="155"/>
      <c r="AE13" s="10"/>
      <c r="AF13" s="10"/>
      <c r="AG13" s="10"/>
      <c r="AH13" s="155"/>
    </row>
    <row r="14" spans="1:39" ht="21.75" customHeight="1" x14ac:dyDescent="0.25">
      <c r="B14" s="175" t="s">
        <v>225</v>
      </c>
      <c r="C14" s="176"/>
      <c r="D14" s="176"/>
      <c r="E14" s="176"/>
      <c r="F14" s="176"/>
      <c r="G14" s="176"/>
      <c r="H14" s="35"/>
      <c r="I14" s="34"/>
      <c r="J14" s="34"/>
      <c r="K14" s="34"/>
      <c r="L14" s="5"/>
      <c r="M14" s="34"/>
      <c r="N14" s="34"/>
      <c r="O14" s="34"/>
      <c r="P14" s="34"/>
      <c r="Q14" s="5"/>
      <c r="R14" s="34"/>
      <c r="S14" s="34"/>
      <c r="T14" s="34"/>
      <c r="U14" s="34"/>
      <c r="V14" s="5"/>
      <c r="W14" s="34"/>
      <c r="X14" s="34"/>
      <c r="Y14" s="34"/>
      <c r="Z14" s="5"/>
      <c r="AA14" s="34"/>
      <c r="AB14" s="34"/>
      <c r="AC14" s="34"/>
      <c r="AD14" s="5"/>
      <c r="AE14" s="34"/>
      <c r="AF14" s="34"/>
      <c r="AG14" s="34"/>
      <c r="AH14" s="5"/>
    </row>
    <row r="15" spans="1:39" ht="36" customHeight="1" x14ac:dyDescent="0.25">
      <c r="B15" s="72" t="s">
        <v>1</v>
      </c>
      <c r="C15" s="72" t="s">
        <v>2</v>
      </c>
      <c r="D15" s="72" t="s">
        <v>3</v>
      </c>
      <c r="E15" s="72" t="s">
        <v>4</v>
      </c>
      <c r="F15" s="73" t="s">
        <v>5</v>
      </c>
      <c r="G15" s="72" t="s">
        <v>6</v>
      </c>
      <c r="I15" s="72" t="s">
        <v>44</v>
      </c>
      <c r="J15" s="73" t="s">
        <v>42</v>
      </c>
      <c r="K15" s="72" t="s">
        <v>43</v>
      </c>
      <c r="L15" s="3"/>
      <c r="M15" s="72" t="s">
        <v>443</v>
      </c>
      <c r="N15" s="73" t="s">
        <v>42</v>
      </c>
      <c r="O15" s="72" t="s">
        <v>43</v>
      </c>
      <c r="P15" s="136" t="s">
        <v>469</v>
      </c>
      <c r="Q15" s="124"/>
      <c r="R15" s="72" t="s">
        <v>444</v>
      </c>
      <c r="S15" s="73" t="s">
        <v>42</v>
      </c>
      <c r="T15" s="72" t="s">
        <v>43</v>
      </c>
      <c r="U15" s="136" t="s">
        <v>469</v>
      </c>
      <c r="V15" s="124"/>
      <c r="W15" s="72" t="s">
        <v>445</v>
      </c>
      <c r="X15" s="73" t="s">
        <v>42</v>
      </c>
      <c r="Y15" s="72" t="s">
        <v>43</v>
      </c>
      <c r="Z15" s="124"/>
      <c r="AA15" s="72" t="s">
        <v>446</v>
      </c>
      <c r="AB15" s="73" t="s">
        <v>42</v>
      </c>
      <c r="AC15" s="72" t="s">
        <v>43</v>
      </c>
      <c r="AD15" s="124"/>
      <c r="AE15" s="72" t="s">
        <v>447</v>
      </c>
      <c r="AF15" s="73" t="s">
        <v>42</v>
      </c>
      <c r="AG15" s="72" t="s">
        <v>43</v>
      </c>
      <c r="AH15" s="124"/>
    </row>
    <row r="16" spans="1:39" s="13" customFormat="1" ht="60" customHeight="1" x14ac:dyDescent="0.25">
      <c r="A16" s="11"/>
      <c r="B16" s="17" t="s">
        <v>233</v>
      </c>
      <c r="C16" s="18" t="s">
        <v>248</v>
      </c>
      <c r="D16" s="19" t="s">
        <v>250</v>
      </c>
      <c r="E16" s="19" t="s">
        <v>253</v>
      </c>
      <c r="F16" s="19" t="s">
        <v>14</v>
      </c>
      <c r="G16" s="19" t="s">
        <v>15</v>
      </c>
      <c r="H16" s="14"/>
      <c r="I16" s="36">
        <f>SUM(J16:K16)</f>
        <v>0</v>
      </c>
      <c r="J16" s="36">
        <v>0</v>
      </c>
      <c r="K16" s="36">
        <v>0</v>
      </c>
      <c r="L16" s="12"/>
      <c r="M16" s="36"/>
      <c r="N16" s="36"/>
      <c r="O16" s="36"/>
      <c r="P16" s="36"/>
      <c r="Q16" s="12"/>
      <c r="R16" s="36"/>
      <c r="S16" s="36"/>
      <c r="T16" s="36"/>
      <c r="U16" s="36"/>
      <c r="V16" s="12"/>
      <c r="W16" s="36"/>
      <c r="X16" s="36"/>
      <c r="Y16" s="36"/>
      <c r="Z16" s="12"/>
      <c r="AA16" s="36"/>
      <c r="AB16" s="36"/>
      <c r="AC16" s="36"/>
      <c r="AD16" s="12"/>
      <c r="AE16" s="36"/>
      <c r="AF16" s="36"/>
      <c r="AG16" s="36"/>
      <c r="AH16" s="12"/>
      <c r="AI16" s="1"/>
      <c r="AJ16" s="14"/>
      <c r="AL16" s="14"/>
      <c r="AM16" s="14"/>
    </row>
    <row r="17" spans="1:40" ht="162" customHeight="1" x14ac:dyDescent="0.25">
      <c r="B17" s="21" t="s">
        <v>234</v>
      </c>
      <c r="C17" s="22" t="s">
        <v>521</v>
      </c>
      <c r="D17" s="23" t="s">
        <v>251</v>
      </c>
      <c r="E17" s="23" t="s">
        <v>254</v>
      </c>
      <c r="F17" s="19" t="s">
        <v>257</v>
      </c>
      <c r="G17" s="19" t="s">
        <v>255</v>
      </c>
      <c r="I17" s="36">
        <f t="shared" ref="I17:I19" si="7">SUM(J17:K17)</f>
        <v>47300000</v>
      </c>
      <c r="J17" s="37">
        <v>15600000</v>
      </c>
      <c r="K17" s="37">
        <v>31700000</v>
      </c>
      <c r="L17" s="3"/>
      <c r="M17" s="36">
        <f>SUM(N17:O17)</f>
        <v>6600000</v>
      </c>
      <c r="N17" s="37">
        <v>1800000</v>
      </c>
      <c r="O17" s="37">
        <v>4800000</v>
      </c>
      <c r="P17" s="138" t="s">
        <v>488</v>
      </c>
      <c r="Q17" s="124"/>
      <c r="R17" s="36">
        <f>SUM(S17:T17)</f>
        <v>12100000</v>
      </c>
      <c r="S17" s="37">
        <v>5100000</v>
      </c>
      <c r="T17" s="37">
        <v>7000000</v>
      </c>
      <c r="U17" s="138" t="s">
        <v>488</v>
      </c>
      <c r="V17" s="124"/>
      <c r="W17" s="36">
        <f>SUM(X17:Y17)</f>
        <v>9900000</v>
      </c>
      <c r="X17" s="37">
        <v>1800000</v>
      </c>
      <c r="Y17" s="37">
        <v>8100000</v>
      </c>
      <c r="Z17" s="124"/>
      <c r="AA17" s="36">
        <f>SUM(AB17:AC17)</f>
        <v>6600000</v>
      </c>
      <c r="AB17" s="37">
        <v>1800000</v>
      </c>
      <c r="AC17" s="37">
        <v>4800000</v>
      </c>
      <c r="AD17" s="124"/>
      <c r="AE17" s="36">
        <f>SUM(AF17:AG17)</f>
        <v>12100000</v>
      </c>
      <c r="AF17" s="37">
        <v>5100000</v>
      </c>
      <c r="AG17" s="37">
        <v>7000000</v>
      </c>
      <c r="AH17" s="124"/>
      <c r="AN17" s="1"/>
    </row>
    <row r="18" spans="1:40" s="13" customFormat="1" ht="73.5" customHeight="1" x14ac:dyDescent="0.25">
      <c r="A18" s="11"/>
      <c r="B18" s="17" t="s">
        <v>235</v>
      </c>
      <c r="C18" s="18" t="s">
        <v>460</v>
      </c>
      <c r="D18" s="19" t="s">
        <v>11</v>
      </c>
      <c r="E18" s="19" t="s">
        <v>56</v>
      </c>
      <c r="F18" s="79">
        <v>20000</v>
      </c>
      <c r="G18" s="19" t="s">
        <v>256</v>
      </c>
      <c r="H18" s="14"/>
      <c r="I18" s="36">
        <f t="shared" si="7"/>
        <v>20000</v>
      </c>
      <c r="J18" s="36">
        <v>4000</v>
      </c>
      <c r="K18" s="36">
        <v>16000</v>
      </c>
      <c r="L18" s="12"/>
      <c r="M18" s="36"/>
      <c r="N18" s="36"/>
      <c r="O18" s="36"/>
      <c r="P18" s="36"/>
      <c r="Q18" s="12"/>
      <c r="R18" s="36"/>
      <c r="S18" s="36"/>
      <c r="T18" s="36"/>
      <c r="U18" s="36"/>
      <c r="V18" s="12"/>
      <c r="W18" s="36">
        <f>SUM(X18:Y18)</f>
        <v>10000</v>
      </c>
      <c r="X18" s="36">
        <v>2000</v>
      </c>
      <c r="Y18" s="36">
        <v>8000</v>
      </c>
      <c r="Z18" s="12"/>
      <c r="AA18" s="36">
        <f>SUM(AB18:AC18)</f>
        <v>10000</v>
      </c>
      <c r="AB18" s="36">
        <v>2000</v>
      </c>
      <c r="AC18" s="36">
        <v>8000</v>
      </c>
      <c r="AD18" s="12"/>
      <c r="AE18" s="36"/>
      <c r="AF18" s="36"/>
      <c r="AG18" s="36"/>
      <c r="AH18" s="12"/>
      <c r="AI18" s="1"/>
      <c r="AJ18" s="14"/>
      <c r="AL18" s="14"/>
      <c r="AM18" s="14"/>
    </row>
    <row r="19" spans="1:40" ht="67.5" customHeight="1" thickBot="1" x14ac:dyDescent="0.3">
      <c r="B19" s="25" t="s">
        <v>236</v>
      </c>
      <c r="C19" s="22" t="s">
        <v>249</v>
      </c>
      <c r="D19" s="23" t="s">
        <v>252</v>
      </c>
      <c r="E19" s="32" t="s">
        <v>25</v>
      </c>
      <c r="F19" s="27" t="s">
        <v>14</v>
      </c>
      <c r="G19" s="26" t="s">
        <v>15</v>
      </c>
      <c r="I19" s="36">
        <f t="shared" si="7"/>
        <v>0</v>
      </c>
      <c r="J19" s="38">
        <v>0</v>
      </c>
      <c r="K19" s="38">
        <v>0</v>
      </c>
      <c r="L19" s="3"/>
      <c r="M19" s="36"/>
      <c r="N19" s="38"/>
      <c r="O19" s="38"/>
      <c r="P19" s="38"/>
      <c r="Q19" s="124"/>
      <c r="R19" s="36"/>
      <c r="S19" s="38"/>
      <c r="T19" s="38"/>
      <c r="U19" s="38"/>
      <c r="V19" s="124"/>
      <c r="W19" s="36"/>
      <c r="X19" s="38"/>
      <c r="Y19" s="38"/>
      <c r="Z19" s="124"/>
      <c r="AA19" s="36"/>
      <c r="AB19" s="38"/>
      <c r="AC19" s="38"/>
      <c r="AD19" s="124"/>
      <c r="AE19" s="36"/>
      <c r="AF19" s="38"/>
      <c r="AG19" s="38"/>
      <c r="AH19" s="124"/>
    </row>
    <row r="20" spans="1:40" s="13" customFormat="1" ht="60" customHeight="1" thickTop="1" thickBot="1" x14ac:dyDescent="0.3">
      <c r="A20" s="11"/>
      <c r="B20" s="17"/>
      <c r="C20" s="33"/>
      <c r="D20" s="19"/>
      <c r="E20" s="30"/>
      <c r="F20" s="31"/>
      <c r="G20" s="31"/>
      <c r="H20" s="14"/>
      <c r="I20" s="40">
        <f>SUM(I16:I19)</f>
        <v>47320000</v>
      </c>
      <c r="J20" s="40">
        <f>SUM(J16:J19)</f>
        <v>15604000</v>
      </c>
      <c r="K20" s="40">
        <f>SUM(K16:K19)</f>
        <v>31716000</v>
      </c>
      <c r="L20" s="3"/>
      <c r="M20" s="40">
        <f>SUM(M16:M19)</f>
        <v>6600000</v>
      </c>
      <c r="N20" s="40">
        <f>SUM(N16:N19)</f>
        <v>1800000</v>
      </c>
      <c r="O20" s="40">
        <f>SUM(O16:O19)</f>
        <v>4800000</v>
      </c>
      <c r="P20" s="40">
        <f>SUM(P16:P19)</f>
        <v>0</v>
      </c>
      <c r="Q20" s="124"/>
      <c r="R20" s="40">
        <f>SUM(R16:R19)</f>
        <v>12100000</v>
      </c>
      <c r="S20" s="40">
        <f>SUM(S16:S19)</f>
        <v>5100000</v>
      </c>
      <c r="T20" s="40">
        <f>SUM(T16:T19)</f>
        <v>7000000</v>
      </c>
      <c r="U20" s="40">
        <f>SUM(U16:U19)</f>
        <v>0</v>
      </c>
      <c r="V20" s="124"/>
      <c r="W20" s="40">
        <f>SUM(W16:W19)</f>
        <v>9910000</v>
      </c>
      <c r="X20" s="40">
        <f>SUM(X16:X19)</f>
        <v>1802000</v>
      </c>
      <c r="Y20" s="40">
        <f>SUM(Y16:Y19)</f>
        <v>8108000</v>
      </c>
      <c r="Z20" s="124"/>
      <c r="AA20" s="40">
        <f>SUM(AA16:AA19)</f>
        <v>6610000</v>
      </c>
      <c r="AB20" s="40">
        <f>SUM(AB16:AB19)</f>
        <v>1802000</v>
      </c>
      <c r="AC20" s="40">
        <f>SUM(AC16:AC19)</f>
        <v>4808000</v>
      </c>
      <c r="AD20" s="124"/>
      <c r="AE20" s="40">
        <f>SUM(AE16:AE19)</f>
        <v>12100000</v>
      </c>
      <c r="AF20" s="40">
        <f>SUM(AF16:AF19)</f>
        <v>5100000</v>
      </c>
      <c r="AG20" s="40">
        <f>SUM(AG16:AG19)</f>
        <v>7000000</v>
      </c>
      <c r="AH20" s="124"/>
      <c r="AI20" s="1"/>
      <c r="AJ20" s="14"/>
      <c r="AL20" s="14"/>
      <c r="AM20" s="14"/>
    </row>
    <row r="21" spans="1:40" ht="15.75" thickTop="1" x14ac:dyDescent="0.25">
      <c r="B21" s="4"/>
      <c r="E21"/>
      <c r="F21"/>
      <c r="G21"/>
      <c r="I21"/>
      <c r="J21"/>
      <c r="K21" s="1">
        <f>SUM(J20:K20)</f>
        <v>47320000</v>
      </c>
      <c r="L21" s="3"/>
      <c r="M21"/>
      <c r="N21"/>
      <c r="O21" s="1">
        <f>SUM(N20:O20)</f>
        <v>6600000</v>
      </c>
      <c r="P21"/>
      <c r="Q21" s="124"/>
      <c r="R21"/>
      <c r="S21"/>
      <c r="T21" s="1">
        <f>SUM(S20:T20)</f>
        <v>12100000</v>
      </c>
      <c r="U21"/>
      <c r="V21" s="124"/>
      <c r="W21"/>
      <c r="X21"/>
      <c r="Y21" s="1">
        <f>SUM(X20:Y20)</f>
        <v>9910000</v>
      </c>
      <c r="Z21" s="124"/>
      <c r="AA21"/>
      <c r="AB21"/>
      <c r="AC21" s="1">
        <f>SUM(AB20:AC20)</f>
        <v>6610000</v>
      </c>
      <c r="AD21" s="124"/>
      <c r="AE21"/>
      <c r="AF21"/>
      <c r="AG21" s="1">
        <f>SUM(AF20:AG20)</f>
        <v>12100000</v>
      </c>
      <c r="AH21" s="124"/>
    </row>
    <row r="22" spans="1:40" ht="60" customHeight="1" x14ac:dyDescent="0.25">
      <c r="B22" s="3"/>
      <c r="C22" s="3"/>
      <c r="D22" s="3"/>
      <c r="E22" s="3"/>
      <c r="F22" s="3"/>
      <c r="G22" s="3"/>
      <c r="I22" s="3"/>
      <c r="J22" s="3"/>
      <c r="K22" s="3"/>
      <c r="L22" s="3"/>
      <c r="M22" s="122"/>
      <c r="N22" s="124"/>
      <c r="O22" s="124"/>
      <c r="P22" s="135"/>
      <c r="Q22" s="124"/>
      <c r="R22" s="122"/>
      <c r="S22" s="124"/>
      <c r="T22" s="124"/>
      <c r="U22" s="135"/>
      <c r="V22" s="124"/>
      <c r="W22" s="122"/>
      <c r="X22" s="124"/>
      <c r="Y22" s="124"/>
      <c r="Z22" s="124"/>
      <c r="AA22" s="122"/>
      <c r="AB22" s="124"/>
      <c r="AC22" s="124"/>
      <c r="AD22" s="124"/>
      <c r="AE22" s="122"/>
      <c r="AF22" s="124"/>
      <c r="AG22" s="124"/>
      <c r="AH22" s="124"/>
    </row>
    <row r="23" spans="1:40" x14ac:dyDescent="0.25">
      <c r="B23" s="4"/>
      <c r="E23"/>
      <c r="F23"/>
      <c r="G23"/>
      <c r="I23"/>
      <c r="J23"/>
      <c r="K23"/>
      <c r="L23"/>
      <c r="M23"/>
      <c r="N23"/>
      <c r="O23"/>
      <c r="P23"/>
      <c r="Q23"/>
      <c r="R23"/>
      <c r="S23"/>
      <c r="T23"/>
      <c r="U23"/>
      <c r="V23"/>
      <c r="W23"/>
      <c r="X23"/>
      <c r="Y23"/>
      <c r="Z23"/>
      <c r="AA23"/>
      <c r="AB23"/>
      <c r="AC23"/>
      <c r="AD23"/>
      <c r="AE23"/>
      <c r="AF23"/>
      <c r="AG23"/>
      <c r="AH23"/>
    </row>
    <row r="24" spans="1:40" x14ac:dyDescent="0.25">
      <c r="B24" s="4"/>
      <c r="E24"/>
      <c r="F24"/>
      <c r="G24"/>
      <c r="I24"/>
      <c r="J24"/>
      <c r="K24"/>
      <c r="L24"/>
      <c r="M24"/>
      <c r="N24"/>
      <c r="O24"/>
      <c r="P24"/>
      <c r="Q24"/>
      <c r="R24"/>
      <c r="S24"/>
      <c r="T24"/>
      <c r="U24"/>
      <c r="V24"/>
      <c r="W24"/>
      <c r="X24"/>
      <c r="Y24"/>
      <c r="Z24"/>
      <c r="AA24"/>
      <c r="AB24"/>
      <c r="AC24"/>
      <c r="AD24"/>
      <c r="AE24"/>
      <c r="AF24"/>
      <c r="AG24"/>
      <c r="AH24"/>
    </row>
    <row r="25" spans="1:40" x14ac:dyDescent="0.25">
      <c r="B25" s="4"/>
      <c r="E25"/>
      <c r="F25"/>
      <c r="G25"/>
      <c r="I25"/>
      <c r="J25"/>
      <c r="K25"/>
      <c r="L25"/>
      <c r="M25"/>
      <c r="N25"/>
      <c r="O25"/>
      <c r="P25"/>
      <c r="Q25"/>
      <c r="R25"/>
      <c r="S25"/>
      <c r="T25"/>
      <c r="U25"/>
      <c r="V25"/>
      <c r="W25"/>
      <c r="X25"/>
      <c r="Y25"/>
      <c r="Z25"/>
      <c r="AA25"/>
      <c r="AB25"/>
      <c r="AC25"/>
      <c r="AD25"/>
      <c r="AE25"/>
      <c r="AF25"/>
      <c r="AG25"/>
      <c r="AH25"/>
    </row>
    <row r="26" spans="1:40" x14ac:dyDescent="0.25">
      <c r="E26"/>
      <c r="F26"/>
      <c r="G26"/>
      <c r="I26"/>
      <c r="J26"/>
      <c r="K26"/>
      <c r="L26"/>
      <c r="M26"/>
      <c r="N26"/>
      <c r="O26"/>
      <c r="P26"/>
      <c r="Q26"/>
      <c r="R26"/>
      <c r="S26"/>
      <c r="T26"/>
      <c r="U26"/>
      <c r="V26"/>
      <c r="W26"/>
      <c r="X26"/>
      <c r="Y26"/>
      <c r="Z26"/>
      <c r="AA26"/>
      <c r="AB26"/>
      <c r="AC26"/>
      <c r="AD26"/>
      <c r="AE26"/>
      <c r="AF26"/>
      <c r="AG26"/>
      <c r="AH26"/>
    </row>
    <row r="27" spans="1:40" x14ac:dyDescent="0.25">
      <c r="E27"/>
      <c r="F27"/>
      <c r="G27"/>
      <c r="I27"/>
      <c r="J27"/>
      <c r="K27"/>
      <c r="L27"/>
      <c r="M27"/>
      <c r="N27"/>
      <c r="O27"/>
      <c r="P27"/>
      <c r="Q27"/>
      <c r="R27"/>
      <c r="S27"/>
      <c r="T27"/>
      <c r="U27"/>
      <c r="V27"/>
      <c r="W27"/>
      <c r="X27"/>
      <c r="Y27"/>
      <c r="Z27"/>
      <c r="AA27"/>
      <c r="AB27"/>
      <c r="AC27"/>
      <c r="AD27"/>
      <c r="AE27"/>
      <c r="AF27"/>
      <c r="AG27"/>
      <c r="AH27"/>
    </row>
  </sheetData>
  <mergeCells count="8">
    <mergeCell ref="B3:G3"/>
    <mergeCell ref="L11:L13"/>
    <mergeCell ref="B14:G14"/>
    <mergeCell ref="AH11:AH13"/>
    <mergeCell ref="AD11:AD13"/>
    <mergeCell ref="Z11:Z13"/>
    <mergeCell ref="V11:V13"/>
    <mergeCell ref="Q11:Q13"/>
  </mergeCells>
  <pageMargins left="0.31496062992125984" right="0.31496062992125984" top="0.35433070866141736" bottom="0.35433070866141736" header="0.31496062992125984" footer="0.31496062992125984"/>
  <pageSetup paperSize="9" scale="48" orientation="landscape" horizontalDpi="4294967293" verticalDpi="4294967293" r:id="rId1"/>
  <colBreaks count="2" manualBreakCount="2">
    <brk id="16" max="20" man="1"/>
    <brk id="25" max="20"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32"/>
  <sheetViews>
    <sheetView zoomScale="80" zoomScaleNormal="80" zoomScaleSheetLayoutView="90" workbookViewId="0">
      <pane xSplit="8" ySplit="4" topLeftCell="I5" activePane="bottomRight" state="frozen"/>
      <selection pane="topRight" activeCell="I1" sqref="I1"/>
      <selection pane="bottomLeft" activeCell="A5" sqref="A5"/>
      <selection pane="bottomRight" activeCell="C2" sqref="C2"/>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2.85546875" style="1" customWidth="1"/>
    <col min="9" max="9" width="19.140625" style="1" customWidth="1"/>
    <col min="10" max="11" width="18.28515625" style="1" customWidth="1"/>
    <col min="12" max="12" width="3.42578125" style="1" customWidth="1"/>
    <col min="13" max="13" width="19.140625" style="1" customWidth="1"/>
    <col min="14" max="16" width="18.28515625" style="1" customWidth="1"/>
    <col min="17" max="17" width="3.42578125" style="1" customWidth="1"/>
    <col min="18" max="18" width="19.140625" style="1" customWidth="1"/>
    <col min="19" max="21" width="18.28515625" style="1" customWidth="1"/>
    <col min="22" max="22" width="3.42578125" style="1" customWidth="1"/>
    <col min="23" max="23" width="19.140625" style="1" customWidth="1"/>
    <col min="24" max="25" width="18.28515625" style="1" customWidth="1"/>
    <col min="26" max="26" width="3.42578125" style="1" customWidth="1"/>
    <col min="27" max="27" width="19.140625" style="1" customWidth="1"/>
    <col min="28" max="29" width="18.28515625" style="1" customWidth="1"/>
    <col min="30" max="30" width="3.42578125" style="1" customWidth="1"/>
    <col min="31" max="31" width="19.140625" style="1" customWidth="1"/>
    <col min="32" max="33" width="18.28515625" style="1" customWidth="1"/>
    <col min="34" max="34" width="3.42578125" style="1" customWidth="1"/>
    <col min="35" max="35" width="16.7109375" style="1" customWidth="1"/>
    <col min="36" max="36" width="8.7109375" style="1" customWidth="1"/>
    <col min="37" max="37" width="1.42578125" customWidth="1"/>
    <col min="38" max="39" width="8.7109375" style="1" customWidth="1"/>
  </cols>
  <sheetData>
    <row r="2" spans="1:39" ht="36.75" customHeight="1" x14ac:dyDescent="0.3">
      <c r="C2" s="74" t="s">
        <v>434</v>
      </c>
      <c r="G2" s="116"/>
      <c r="I2" s="112">
        <f>SUM(I15,I25)</f>
        <v>180000</v>
      </c>
      <c r="J2" s="112">
        <f t="shared" ref="J2:K2" si="0">SUM(J15,J25)</f>
        <v>39000</v>
      </c>
      <c r="K2" s="112">
        <f t="shared" si="0"/>
        <v>141000</v>
      </c>
      <c r="M2" s="112">
        <f>SUM(M15,M25)</f>
        <v>96000</v>
      </c>
      <c r="N2" s="127">
        <f t="shared" ref="N2:O2" si="1">SUM(N15,N25)</f>
        <v>19200</v>
      </c>
      <c r="O2" s="127">
        <f t="shared" si="1"/>
        <v>76800</v>
      </c>
      <c r="P2" s="127"/>
      <c r="R2" s="112">
        <f>SUM(R15,R25)</f>
        <v>71000</v>
      </c>
      <c r="S2" s="127">
        <f t="shared" ref="S2:T2" si="2">SUM(S15,S25)</f>
        <v>17200</v>
      </c>
      <c r="T2" s="127">
        <f t="shared" si="2"/>
        <v>53800</v>
      </c>
      <c r="U2" s="127"/>
      <c r="W2" s="112">
        <f>SUM(W15,W25)</f>
        <v>11000</v>
      </c>
      <c r="X2" s="127">
        <f t="shared" ref="X2:Y2" si="3">SUM(X15,X25)</f>
        <v>2200</v>
      </c>
      <c r="Y2" s="127">
        <f t="shared" si="3"/>
        <v>8800</v>
      </c>
      <c r="AA2" s="112">
        <f>SUM(AA15,AA25)</f>
        <v>1000</v>
      </c>
      <c r="AB2" s="127">
        <f t="shared" ref="AB2:AC2" si="4">SUM(AB15,AB25)</f>
        <v>200</v>
      </c>
      <c r="AC2" s="127">
        <f t="shared" si="4"/>
        <v>800</v>
      </c>
      <c r="AE2" s="112">
        <f>SUM(AE15,AE25)</f>
        <v>1000</v>
      </c>
      <c r="AF2" s="127">
        <f t="shared" ref="AF2:AG2" si="5">SUM(AF15,AF25)</f>
        <v>200</v>
      </c>
      <c r="AG2" s="127">
        <f t="shared" si="5"/>
        <v>800</v>
      </c>
    </row>
    <row r="3" spans="1:39" ht="21.75" customHeight="1" x14ac:dyDescent="0.25">
      <c r="B3" s="165" t="s">
        <v>258</v>
      </c>
      <c r="C3" s="166"/>
      <c r="D3" s="166"/>
      <c r="E3" s="166"/>
      <c r="F3" s="166"/>
      <c r="G3" s="166"/>
      <c r="H3" s="35"/>
      <c r="I3" s="34"/>
      <c r="J3" s="34"/>
      <c r="K3" s="34"/>
      <c r="L3" s="5"/>
      <c r="M3" s="34"/>
      <c r="N3" s="34"/>
      <c r="O3" s="34"/>
      <c r="P3" s="34"/>
      <c r="Q3" s="5"/>
      <c r="R3" s="34"/>
      <c r="S3" s="34"/>
      <c r="T3" s="34"/>
      <c r="U3" s="34"/>
      <c r="V3" s="5"/>
      <c r="W3" s="34"/>
      <c r="X3" s="34"/>
      <c r="Y3" s="34"/>
      <c r="Z3" s="5"/>
      <c r="AA3" s="34"/>
      <c r="AB3" s="34"/>
      <c r="AC3" s="34"/>
      <c r="AD3" s="5"/>
      <c r="AE3" s="34"/>
      <c r="AF3" s="34"/>
      <c r="AG3" s="34"/>
      <c r="AH3" s="5"/>
    </row>
    <row r="4" spans="1:39" ht="36" customHeight="1" x14ac:dyDescent="0.25">
      <c r="B4" s="15" t="s">
        <v>1</v>
      </c>
      <c r="C4" s="15" t="s">
        <v>2</v>
      </c>
      <c r="D4" s="15" t="s">
        <v>3</v>
      </c>
      <c r="E4" s="15" t="s">
        <v>4</v>
      </c>
      <c r="F4" s="16" t="s">
        <v>5</v>
      </c>
      <c r="G4" s="15" t="s">
        <v>6</v>
      </c>
      <c r="I4" s="15" t="s">
        <v>44</v>
      </c>
      <c r="J4" s="16" t="s">
        <v>42</v>
      </c>
      <c r="K4" s="15" t="s">
        <v>43</v>
      </c>
      <c r="L4" s="3"/>
      <c r="M4" s="15" t="s">
        <v>443</v>
      </c>
      <c r="N4" s="16" t="s">
        <v>42</v>
      </c>
      <c r="O4" s="15" t="s">
        <v>43</v>
      </c>
      <c r="P4" s="136" t="s">
        <v>469</v>
      </c>
      <c r="Q4" s="124"/>
      <c r="R4" s="15" t="s">
        <v>444</v>
      </c>
      <c r="S4" s="16" t="s">
        <v>42</v>
      </c>
      <c r="T4" s="15" t="s">
        <v>43</v>
      </c>
      <c r="U4" s="136" t="s">
        <v>469</v>
      </c>
      <c r="V4" s="124"/>
      <c r="W4" s="15" t="s">
        <v>445</v>
      </c>
      <c r="X4" s="16" t="s">
        <v>42</v>
      </c>
      <c r="Y4" s="15" t="s">
        <v>43</v>
      </c>
      <c r="Z4" s="124"/>
      <c r="AA4" s="15" t="s">
        <v>446</v>
      </c>
      <c r="AB4" s="16" t="s">
        <v>42</v>
      </c>
      <c r="AC4" s="15" t="s">
        <v>43</v>
      </c>
      <c r="AD4" s="124"/>
      <c r="AE4" s="15" t="s">
        <v>447</v>
      </c>
      <c r="AF4" s="16" t="s">
        <v>42</v>
      </c>
      <c r="AG4" s="15" t="s">
        <v>43</v>
      </c>
      <c r="AH4" s="124"/>
    </row>
    <row r="5" spans="1:39" s="13" customFormat="1" ht="60" customHeight="1" x14ac:dyDescent="0.25">
      <c r="A5" s="11"/>
      <c r="B5" s="17" t="s">
        <v>260</v>
      </c>
      <c r="C5" s="18" t="s">
        <v>274</v>
      </c>
      <c r="D5" s="19" t="s">
        <v>282</v>
      </c>
      <c r="E5" s="19" t="s">
        <v>284</v>
      </c>
      <c r="F5" s="79">
        <v>10000</v>
      </c>
      <c r="G5" s="19" t="s">
        <v>71</v>
      </c>
      <c r="H5" s="14"/>
      <c r="I5" s="36">
        <f>SUM(J5:K5)</f>
        <v>10000</v>
      </c>
      <c r="J5" s="36">
        <v>2000</v>
      </c>
      <c r="K5" s="36">
        <v>8000</v>
      </c>
      <c r="L5" s="98"/>
      <c r="M5" s="36">
        <f>SUM(N5:O5)</f>
        <v>10000</v>
      </c>
      <c r="N5" s="36">
        <v>2000</v>
      </c>
      <c r="O5" s="36">
        <v>8000</v>
      </c>
      <c r="P5" s="138" t="s">
        <v>489</v>
      </c>
      <c r="Q5" s="98"/>
      <c r="R5" s="36"/>
      <c r="S5" s="36"/>
      <c r="T5" s="36"/>
      <c r="U5" s="36"/>
      <c r="V5" s="98"/>
      <c r="W5" s="36"/>
      <c r="X5" s="36"/>
      <c r="Y5" s="36"/>
      <c r="Z5" s="98"/>
      <c r="AA5" s="36"/>
      <c r="AB5" s="36"/>
      <c r="AC5" s="36"/>
      <c r="AD5" s="98"/>
      <c r="AE5" s="36"/>
      <c r="AF5" s="36"/>
      <c r="AG5" s="36"/>
      <c r="AH5" s="98"/>
      <c r="AI5" s="1"/>
      <c r="AJ5" s="14"/>
      <c r="AL5" s="14"/>
      <c r="AM5" s="14"/>
    </row>
    <row r="6" spans="1:39" s="13" customFormat="1" ht="69.75" customHeight="1" x14ac:dyDescent="0.25">
      <c r="A6" s="11"/>
      <c r="B6" s="17" t="s">
        <v>261</v>
      </c>
      <c r="C6" s="18" t="s">
        <v>414</v>
      </c>
      <c r="D6" s="117" t="s">
        <v>79</v>
      </c>
      <c r="E6" s="19" t="s">
        <v>406</v>
      </c>
      <c r="F6" s="79">
        <v>10000</v>
      </c>
      <c r="G6" s="19" t="s">
        <v>71</v>
      </c>
      <c r="H6" s="14"/>
      <c r="I6" s="36">
        <f t="shared" ref="I6:I14" si="6">SUM(J6:K6)</f>
        <v>10000</v>
      </c>
      <c r="J6" s="36">
        <v>2000</v>
      </c>
      <c r="K6" s="36">
        <v>8000</v>
      </c>
      <c r="L6" s="12"/>
      <c r="M6" s="36"/>
      <c r="N6" s="36"/>
      <c r="O6" s="36"/>
      <c r="P6" s="36"/>
      <c r="Q6" s="12"/>
      <c r="R6" s="36"/>
      <c r="S6" s="36"/>
      <c r="T6" s="36"/>
      <c r="U6" s="36"/>
      <c r="V6" s="12"/>
      <c r="W6" s="36">
        <f>SUM(X6:Y6)</f>
        <v>10000</v>
      </c>
      <c r="X6" s="36">
        <v>2000</v>
      </c>
      <c r="Y6" s="36">
        <v>8000</v>
      </c>
      <c r="Z6" s="12"/>
      <c r="AA6" s="36"/>
      <c r="AB6" s="36"/>
      <c r="AC6" s="36"/>
      <c r="AD6" s="12"/>
      <c r="AE6" s="36"/>
      <c r="AF6" s="36"/>
      <c r="AG6" s="36"/>
      <c r="AH6" s="12"/>
      <c r="AI6" s="1"/>
      <c r="AJ6" s="14"/>
      <c r="AL6" s="14"/>
      <c r="AM6" s="14"/>
    </row>
    <row r="7" spans="1:39" ht="75.75" customHeight="1" x14ac:dyDescent="0.25">
      <c r="B7" s="17" t="s">
        <v>262</v>
      </c>
      <c r="C7" s="22" t="s">
        <v>439</v>
      </c>
      <c r="D7" s="23" t="s">
        <v>440</v>
      </c>
      <c r="E7" s="23" t="s">
        <v>25</v>
      </c>
      <c r="F7" s="79" t="s">
        <v>14</v>
      </c>
      <c r="G7" s="121" t="s">
        <v>15</v>
      </c>
      <c r="I7" s="36">
        <f t="shared" si="6"/>
        <v>0</v>
      </c>
      <c r="J7" s="36">
        <v>0</v>
      </c>
      <c r="K7" s="36">
        <v>0</v>
      </c>
      <c r="L7" s="3"/>
      <c r="M7" s="36"/>
      <c r="N7" s="36"/>
      <c r="O7" s="36"/>
      <c r="P7" s="36"/>
      <c r="Q7" s="124"/>
      <c r="R7" s="36"/>
      <c r="S7" s="36"/>
      <c r="T7" s="36"/>
      <c r="U7" s="36"/>
      <c r="V7" s="124"/>
      <c r="W7" s="36"/>
      <c r="X7" s="36"/>
      <c r="Y7" s="36"/>
      <c r="Z7" s="124"/>
      <c r="AA7" s="36"/>
      <c r="AB7" s="36"/>
      <c r="AC7" s="36"/>
      <c r="AD7" s="124"/>
      <c r="AE7" s="36"/>
      <c r="AF7" s="36"/>
      <c r="AG7" s="36"/>
      <c r="AH7" s="124"/>
    </row>
    <row r="8" spans="1:39" ht="60" customHeight="1" x14ac:dyDescent="0.25">
      <c r="B8" s="17" t="s">
        <v>263</v>
      </c>
      <c r="C8" s="22" t="s">
        <v>275</v>
      </c>
      <c r="D8" s="23" t="s">
        <v>11</v>
      </c>
      <c r="E8" s="23">
        <v>2022</v>
      </c>
      <c r="F8" s="79">
        <v>10000</v>
      </c>
      <c r="G8" s="19" t="s">
        <v>71</v>
      </c>
      <c r="I8" s="36">
        <f>SUM(J8:K8)</f>
        <v>10000</v>
      </c>
      <c r="J8" s="36">
        <v>2000</v>
      </c>
      <c r="K8" s="36">
        <v>8000</v>
      </c>
      <c r="L8" s="118"/>
      <c r="M8" s="36"/>
      <c r="N8" s="36"/>
      <c r="O8" s="36"/>
      <c r="P8" s="36"/>
      <c r="Q8" s="124"/>
      <c r="R8" s="36">
        <f>SUM(S8:T8)</f>
        <v>10000</v>
      </c>
      <c r="S8" s="36">
        <v>2000</v>
      </c>
      <c r="T8" s="36">
        <v>8000</v>
      </c>
      <c r="U8" s="138" t="s">
        <v>489</v>
      </c>
      <c r="V8" s="124"/>
      <c r="W8" s="36"/>
      <c r="X8" s="36"/>
      <c r="Y8" s="36"/>
      <c r="Z8" s="124"/>
      <c r="AA8" s="36"/>
      <c r="AB8" s="36"/>
      <c r="AC8" s="36"/>
      <c r="AD8" s="124"/>
      <c r="AE8" s="36"/>
      <c r="AF8" s="36"/>
      <c r="AG8" s="36"/>
      <c r="AH8" s="124"/>
    </row>
    <row r="9" spans="1:39" ht="67.5" customHeight="1" x14ac:dyDescent="0.25">
      <c r="B9" s="17" t="s">
        <v>264</v>
      </c>
      <c r="C9" s="22" t="s">
        <v>276</v>
      </c>
      <c r="D9" s="23" t="s">
        <v>99</v>
      </c>
      <c r="E9" s="32">
        <v>2021</v>
      </c>
      <c r="F9" s="77">
        <v>15000</v>
      </c>
      <c r="G9" s="19" t="s">
        <v>71</v>
      </c>
      <c r="I9" s="36">
        <f t="shared" si="6"/>
        <v>15000</v>
      </c>
      <c r="J9" s="39">
        <v>3000</v>
      </c>
      <c r="K9" s="39">
        <v>12000</v>
      </c>
      <c r="L9" s="3"/>
      <c r="M9" s="36">
        <f>SUM(N9:O9)</f>
        <v>15000</v>
      </c>
      <c r="N9" s="39">
        <v>3000</v>
      </c>
      <c r="O9" s="39">
        <v>12000</v>
      </c>
      <c r="P9" s="138" t="s">
        <v>489</v>
      </c>
      <c r="Q9" s="124"/>
      <c r="R9" s="36"/>
      <c r="S9" s="39"/>
      <c r="T9" s="39"/>
      <c r="U9" s="39"/>
      <c r="V9" s="124"/>
      <c r="W9" s="36"/>
      <c r="X9" s="39"/>
      <c r="Y9" s="39"/>
      <c r="Z9" s="124"/>
      <c r="AA9" s="36"/>
      <c r="AB9" s="39"/>
      <c r="AC9" s="39"/>
      <c r="AD9" s="124"/>
      <c r="AE9" s="36"/>
      <c r="AF9" s="39"/>
      <c r="AG9" s="39"/>
      <c r="AH9" s="124"/>
    </row>
    <row r="10" spans="1:39" ht="60" customHeight="1" x14ac:dyDescent="0.25">
      <c r="B10" s="17" t="s">
        <v>265</v>
      </c>
      <c r="C10" s="18" t="s">
        <v>277</v>
      </c>
      <c r="D10" s="23" t="s">
        <v>99</v>
      </c>
      <c r="E10" s="23">
        <v>2021</v>
      </c>
      <c r="F10" s="79">
        <v>15000</v>
      </c>
      <c r="G10" s="19" t="s">
        <v>71</v>
      </c>
      <c r="I10" s="36">
        <f t="shared" si="6"/>
        <v>15000</v>
      </c>
      <c r="J10" s="36">
        <v>3000</v>
      </c>
      <c r="K10" s="36">
        <v>12000</v>
      </c>
      <c r="L10" s="3"/>
      <c r="M10" s="36">
        <f>SUM(N10:O10)</f>
        <v>15000</v>
      </c>
      <c r="N10" s="36">
        <v>3000</v>
      </c>
      <c r="O10" s="36">
        <v>12000</v>
      </c>
      <c r="P10" s="138" t="s">
        <v>489</v>
      </c>
      <c r="Q10" s="124"/>
      <c r="R10" s="36"/>
      <c r="S10" s="36"/>
      <c r="T10" s="36"/>
      <c r="U10" s="36"/>
      <c r="V10" s="124"/>
      <c r="W10" s="36"/>
      <c r="X10" s="36"/>
      <c r="Y10" s="36"/>
      <c r="Z10" s="124"/>
      <c r="AA10" s="36"/>
      <c r="AB10" s="36"/>
      <c r="AC10" s="36"/>
      <c r="AD10" s="124"/>
      <c r="AE10" s="36"/>
      <c r="AF10" s="36"/>
      <c r="AG10" s="36"/>
      <c r="AH10" s="124"/>
    </row>
    <row r="11" spans="1:39" ht="87" customHeight="1" x14ac:dyDescent="0.25">
      <c r="B11" s="17" t="s">
        <v>266</v>
      </c>
      <c r="C11" s="22" t="s">
        <v>278</v>
      </c>
      <c r="D11" s="23" t="s">
        <v>285</v>
      </c>
      <c r="E11" s="23">
        <v>2021</v>
      </c>
      <c r="F11" s="79">
        <v>5000</v>
      </c>
      <c r="G11" s="19" t="s">
        <v>71</v>
      </c>
      <c r="I11" s="36">
        <f t="shared" si="6"/>
        <v>5000</v>
      </c>
      <c r="J11" s="36">
        <v>1000</v>
      </c>
      <c r="K11" s="36">
        <v>4000</v>
      </c>
      <c r="L11" s="3"/>
      <c r="M11" s="36">
        <f>SUM(N11:O11)</f>
        <v>5000</v>
      </c>
      <c r="N11" s="36">
        <v>1000</v>
      </c>
      <c r="O11" s="36">
        <v>4000</v>
      </c>
      <c r="P11" s="138" t="s">
        <v>489</v>
      </c>
      <c r="Q11" s="124"/>
      <c r="R11" s="36"/>
      <c r="S11" s="36"/>
      <c r="T11" s="36"/>
      <c r="U11" s="36"/>
      <c r="V11" s="124"/>
      <c r="W11" s="36"/>
      <c r="X11" s="36"/>
      <c r="Y11" s="36"/>
      <c r="Z11" s="124"/>
      <c r="AA11" s="36"/>
      <c r="AB11" s="36"/>
      <c r="AC11" s="36"/>
      <c r="AD11" s="124"/>
      <c r="AE11" s="36"/>
      <c r="AF11" s="36"/>
      <c r="AG11" s="36"/>
      <c r="AH11" s="124"/>
    </row>
    <row r="12" spans="1:39" s="13" customFormat="1" ht="60" customHeight="1" x14ac:dyDescent="0.25">
      <c r="A12" s="11"/>
      <c r="B12" s="17" t="s">
        <v>267</v>
      </c>
      <c r="C12" s="18" t="s">
        <v>279</v>
      </c>
      <c r="D12" s="19" t="s">
        <v>286</v>
      </c>
      <c r="E12" s="19">
        <v>2023</v>
      </c>
      <c r="F12" s="19" t="s">
        <v>14</v>
      </c>
      <c r="G12" s="80" t="s">
        <v>15</v>
      </c>
      <c r="H12" s="14"/>
      <c r="I12" s="36">
        <f t="shared" si="6"/>
        <v>0</v>
      </c>
      <c r="J12" s="36">
        <v>0</v>
      </c>
      <c r="K12" s="36">
        <v>0</v>
      </c>
      <c r="L12" s="12"/>
      <c r="M12" s="36"/>
      <c r="N12" s="36"/>
      <c r="O12" s="36"/>
      <c r="P12" s="36"/>
      <c r="Q12" s="12"/>
      <c r="R12" s="36"/>
      <c r="S12" s="36"/>
      <c r="T12" s="36"/>
      <c r="U12" s="36"/>
      <c r="V12" s="12"/>
      <c r="W12" s="36"/>
      <c r="X12" s="36"/>
      <c r="Y12" s="36"/>
      <c r="Z12" s="12"/>
      <c r="AA12" s="36"/>
      <c r="AB12" s="36"/>
      <c r="AC12" s="36"/>
      <c r="AD12" s="12"/>
      <c r="AE12" s="36"/>
      <c r="AF12" s="36"/>
      <c r="AG12" s="36"/>
      <c r="AH12" s="12"/>
      <c r="AI12" s="1"/>
      <c r="AJ12" s="14"/>
      <c r="AL12" s="14"/>
      <c r="AM12" s="14"/>
    </row>
    <row r="13" spans="1:39" s="13" customFormat="1" ht="60" customHeight="1" x14ac:dyDescent="0.25">
      <c r="A13" s="11"/>
      <c r="B13" s="17" t="s">
        <v>268</v>
      </c>
      <c r="C13" s="18" t="s">
        <v>280</v>
      </c>
      <c r="D13" s="19" t="s">
        <v>287</v>
      </c>
      <c r="E13" s="31">
        <v>2022</v>
      </c>
      <c r="F13" s="77">
        <v>15000</v>
      </c>
      <c r="G13" s="19" t="s">
        <v>71</v>
      </c>
      <c r="H13" s="14"/>
      <c r="I13" s="36">
        <f t="shared" si="6"/>
        <v>15000</v>
      </c>
      <c r="J13" s="39">
        <v>3000</v>
      </c>
      <c r="K13" s="39">
        <v>12000</v>
      </c>
      <c r="L13" s="12"/>
      <c r="M13" s="36"/>
      <c r="N13" s="39"/>
      <c r="O13" s="39"/>
      <c r="P13" s="39"/>
      <c r="Q13" s="12"/>
      <c r="R13" s="36">
        <f>SUM(S13:T13)</f>
        <v>15000</v>
      </c>
      <c r="S13" s="39">
        <v>3000</v>
      </c>
      <c r="T13" s="39">
        <v>12000</v>
      </c>
      <c r="U13" s="138" t="s">
        <v>489</v>
      </c>
      <c r="V13" s="12"/>
      <c r="W13" s="36"/>
      <c r="X13" s="39"/>
      <c r="Y13" s="39"/>
      <c r="Z13" s="12"/>
      <c r="AA13" s="36"/>
      <c r="AB13" s="39"/>
      <c r="AC13" s="39"/>
      <c r="AD13" s="12"/>
      <c r="AE13" s="36"/>
      <c r="AF13" s="39"/>
      <c r="AG13" s="39"/>
      <c r="AH13" s="12"/>
      <c r="AI13" s="1"/>
      <c r="AJ13" s="14"/>
      <c r="AL13" s="14"/>
      <c r="AM13" s="14"/>
    </row>
    <row r="14" spans="1:39" ht="60" customHeight="1" thickBot="1" x14ac:dyDescent="0.3">
      <c r="B14" s="17" t="s">
        <v>438</v>
      </c>
      <c r="C14" s="22" t="s">
        <v>281</v>
      </c>
      <c r="D14" s="23" t="s">
        <v>287</v>
      </c>
      <c r="E14" s="32">
        <v>2021</v>
      </c>
      <c r="F14" s="78">
        <v>45000</v>
      </c>
      <c r="G14" s="19" t="s">
        <v>71</v>
      </c>
      <c r="I14" s="36">
        <f t="shared" si="6"/>
        <v>45000</v>
      </c>
      <c r="J14" s="39">
        <v>9000</v>
      </c>
      <c r="K14" s="39">
        <v>36000</v>
      </c>
      <c r="L14" s="3"/>
      <c r="M14" s="36">
        <f>SUM(N14:O14)</f>
        <v>45000</v>
      </c>
      <c r="N14" s="39">
        <v>9000</v>
      </c>
      <c r="O14" s="39">
        <v>36000</v>
      </c>
      <c r="P14" s="138" t="s">
        <v>489</v>
      </c>
      <c r="Q14" s="124"/>
      <c r="R14" s="36"/>
      <c r="S14" s="39"/>
      <c r="T14" s="39"/>
      <c r="U14" s="39"/>
      <c r="V14" s="124"/>
      <c r="W14" s="36"/>
      <c r="X14" s="39"/>
      <c r="Y14" s="39"/>
      <c r="Z14" s="124"/>
      <c r="AA14" s="36"/>
      <c r="AB14" s="39"/>
      <c r="AC14" s="39"/>
      <c r="AD14" s="124"/>
      <c r="AE14" s="36"/>
      <c r="AF14" s="39"/>
      <c r="AG14" s="39"/>
      <c r="AH14" s="124"/>
    </row>
    <row r="15" spans="1:39" s="13" customFormat="1" ht="60" customHeight="1" thickTop="1" thickBot="1" x14ac:dyDescent="0.3">
      <c r="A15" s="11"/>
      <c r="B15" s="17"/>
      <c r="C15" s="33"/>
      <c r="D15" s="19"/>
      <c r="E15" s="30"/>
      <c r="F15" s="31"/>
      <c r="G15" s="31"/>
      <c r="H15" s="14"/>
      <c r="I15" s="40">
        <f>SUM(I5:I14)</f>
        <v>125000</v>
      </c>
      <c r="J15" s="40">
        <f>SUM(J5:J14)</f>
        <v>25000</v>
      </c>
      <c r="K15" s="40">
        <f>SUM(K5:K14)</f>
        <v>100000</v>
      </c>
      <c r="L15" s="155"/>
      <c r="M15" s="40">
        <f>SUM(M5:M14)</f>
        <v>90000</v>
      </c>
      <c r="N15" s="40">
        <f>SUM(N5:N14)</f>
        <v>18000</v>
      </c>
      <c r="O15" s="40">
        <f>SUM(O5:O14)</f>
        <v>72000</v>
      </c>
      <c r="P15" s="40">
        <f>SUM(P5:P14)</f>
        <v>0</v>
      </c>
      <c r="Q15" s="155"/>
      <c r="R15" s="40">
        <f>SUM(R5:R14)</f>
        <v>25000</v>
      </c>
      <c r="S15" s="40">
        <f>SUM(S5:S14)</f>
        <v>5000</v>
      </c>
      <c r="T15" s="40">
        <f>SUM(T5:T14)</f>
        <v>20000</v>
      </c>
      <c r="U15" s="40">
        <f>SUM(U5:U14)</f>
        <v>0</v>
      </c>
      <c r="V15" s="155"/>
      <c r="W15" s="40">
        <f>SUM(W5:W14)</f>
        <v>10000</v>
      </c>
      <c r="X15" s="40">
        <f>SUM(X5:X14)</f>
        <v>2000</v>
      </c>
      <c r="Y15" s="40">
        <f>SUM(Y5:Y14)</f>
        <v>8000</v>
      </c>
      <c r="Z15" s="155"/>
      <c r="AA15" s="40">
        <f>SUM(AA5:AA14)</f>
        <v>0</v>
      </c>
      <c r="AB15" s="40">
        <f>SUM(AB5:AB14)</f>
        <v>0</v>
      </c>
      <c r="AC15" s="40">
        <f>SUM(AC5:AC14)</f>
        <v>0</v>
      </c>
      <c r="AD15" s="155"/>
      <c r="AE15" s="40">
        <f>SUM(AE5:AE14)</f>
        <v>0</v>
      </c>
      <c r="AF15" s="40">
        <f>SUM(AF5:AF14)</f>
        <v>0</v>
      </c>
      <c r="AG15" s="40">
        <f>SUM(AG5:AG14)</f>
        <v>0</v>
      </c>
      <c r="AH15" s="155"/>
      <c r="AI15" s="1"/>
      <c r="AJ15" s="14"/>
      <c r="AL15" s="14"/>
      <c r="AM15" s="14"/>
    </row>
    <row r="16" spans="1:39" ht="15.75" thickTop="1" x14ac:dyDescent="0.25">
      <c r="B16" s="4"/>
      <c r="E16"/>
      <c r="F16"/>
      <c r="G16"/>
      <c r="I16"/>
      <c r="J16"/>
      <c r="K16" s="1">
        <f>SUM(J15:K15)</f>
        <v>125000</v>
      </c>
      <c r="L16" s="155"/>
      <c r="M16"/>
      <c r="N16"/>
      <c r="O16" s="1">
        <f>SUM(N15:O15)</f>
        <v>90000</v>
      </c>
      <c r="P16"/>
      <c r="Q16" s="155"/>
      <c r="R16"/>
      <c r="S16"/>
      <c r="T16" s="1">
        <f>SUM(S15:T15)</f>
        <v>25000</v>
      </c>
      <c r="U16"/>
      <c r="V16" s="155"/>
      <c r="W16"/>
      <c r="X16"/>
      <c r="Y16" s="1">
        <f>SUM(X15:Y15)</f>
        <v>10000</v>
      </c>
      <c r="Z16" s="155"/>
      <c r="AA16"/>
      <c r="AB16"/>
      <c r="AC16" s="1">
        <f>SUM(AB15:AC15)</f>
        <v>0</v>
      </c>
      <c r="AD16" s="155"/>
      <c r="AE16"/>
      <c r="AF16"/>
      <c r="AG16" s="1">
        <f>SUM(AF15:AG15)</f>
        <v>0</v>
      </c>
      <c r="AH16" s="155"/>
    </row>
    <row r="17" spans="1:39" ht="42" customHeight="1" x14ac:dyDescent="0.25">
      <c r="B17" s="6"/>
      <c r="C17" s="9"/>
      <c r="D17" s="8"/>
      <c r="E17" s="10"/>
      <c r="F17" s="10"/>
      <c r="G17" s="10"/>
      <c r="I17" s="10"/>
      <c r="J17" s="10"/>
      <c r="K17" s="10"/>
      <c r="L17" s="155"/>
      <c r="M17" s="10"/>
      <c r="N17" s="10"/>
      <c r="O17" s="10"/>
      <c r="P17" s="10"/>
      <c r="Q17" s="155"/>
      <c r="R17" s="10"/>
      <c r="S17" s="10"/>
      <c r="T17" s="10"/>
      <c r="U17" s="10"/>
      <c r="V17" s="155"/>
      <c r="W17" s="10"/>
      <c r="X17" s="10"/>
      <c r="Y17" s="10"/>
      <c r="Z17" s="155"/>
      <c r="AA17" s="10"/>
      <c r="AB17" s="10"/>
      <c r="AC17" s="10"/>
      <c r="AD17" s="155"/>
      <c r="AE17" s="10"/>
      <c r="AF17" s="10"/>
      <c r="AG17" s="10"/>
      <c r="AH17" s="155"/>
    </row>
    <row r="18" spans="1:39" ht="21.75" customHeight="1" x14ac:dyDescent="0.25">
      <c r="B18" s="165" t="s">
        <v>259</v>
      </c>
      <c r="C18" s="166"/>
      <c r="D18" s="166"/>
      <c r="E18" s="166"/>
      <c r="F18" s="166"/>
      <c r="G18" s="166"/>
      <c r="H18" s="35"/>
      <c r="I18" s="34"/>
      <c r="J18" s="34"/>
      <c r="K18" s="34"/>
      <c r="L18" s="5"/>
      <c r="M18" s="34"/>
      <c r="N18" s="34"/>
      <c r="O18" s="34"/>
      <c r="P18" s="34"/>
      <c r="Q18" s="5"/>
      <c r="R18" s="34"/>
      <c r="S18" s="34"/>
      <c r="T18" s="34"/>
      <c r="U18" s="34"/>
      <c r="V18" s="5"/>
      <c r="W18" s="34"/>
      <c r="X18" s="34"/>
      <c r="Y18" s="34"/>
      <c r="Z18" s="5"/>
      <c r="AA18" s="34"/>
      <c r="AB18" s="34"/>
      <c r="AC18" s="34"/>
      <c r="AD18" s="5"/>
      <c r="AE18" s="34"/>
      <c r="AF18" s="34"/>
      <c r="AG18" s="34"/>
      <c r="AH18" s="5"/>
    </row>
    <row r="19" spans="1:39" ht="36" customHeight="1" x14ac:dyDescent="0.25">
      <c r="B19" s="15" t="s">
        <v>1</v>
      </c>
      <c r="C19" s="15" t="s">
        <v>2</v>
      </c>
      <c r="D19" s="15" t="s">
        <v>3</v>
      </c>
      <c r="E19" s="15" t="s">
        <v>4</v>
      </c>
      <c r="F19" s="16" t="s">
        <v>5</v>
      </c>
      <c r="G19" s="15" t="s">
        <v>6</v>
      </c>
      <c r="I19" s="15" t="s">
        <v>44</v>
      </c>
      <c r="J19" s="16" t="s">
        <v>42</v>
      </c>
      <c r="K19" s="15" t="s">
        <v>43</v>
      </c>
      <c r="L19" s="3"/>
      <c r="M19" s="15" t="s">
        <v>443</v>
      </c>
      <c r="N19" s="16" t="s">
        <v>42</v>
      </c>
      <c r="O19" s="15" t="s">
        <v>43</v>
      </c>
      <c r="P19" s="136" t="s">
        <v>469</v>
      </c>
      <c r="Q19" s="124"/>
      <c r="R19" s="15" t="s">
        <v>444</v>
      </c>
      <c r="S19" s="16" t="s">
        <v>42</v>
      </c>
      <c r="T19" s="15" t="s">
        <v>43</v>
      </c>
      <c r="U19" s="136" t="s">
        <v>469</v>
      </c>
      <c r="V19" s="124"/>
      <c r="W19" s="15" t="s">
        <v>445</v>
      </c>
      <c r="X19" s="16" t="s">
        <v>42</v>
      </c>
      <c r="Y19" s="15" t="s">
        <v>43</v>
      </c>
      <c r="Z19" s="124"/>
      <c r="AA19" s="15" t="s">
        <v>446</v>
      </c>
      <c r="AB19" s="16" t="s">
        <v>42</v>
      </c>
      <c r="AC19" s="15" t="s">
        <v>43</v>
      </c>
      <c r="AD19" s="124"/>
      <c r="AE19" s="15" t="s">
        <v>447</v>
      </c>
      <c r="AF19" s="16" t="s">
        <v>42</v>
      </c>
      <c r="AG19" s="15" t="s">
        <v>43</v>
      </c>
      <c r="AH19" s="124"/>
    </row>
    <row r="20" spans="1:39" s="13" customFormat="1" ht="60" customHeight="1" x14ac:dyDescent="0.25">
      <c r="A20" s="11"/>
      <c r="B20" s="17" t="s">
        <v>269</v>
      </c>
      <c r="C20" s="18" t="s">
        <v>288</v>
      </c>
      <c r="D20" s="19" t="s">
        <v>291</v>
      </c>
      <c r="E20" s="20">
        <v>2022</v>
      </c>
      <c r="F20" s="79">
        <v>10000</v>
      </c>
      <c r="G20" s="19" t="s">
        <v>294</v>
      </c>
      <c r="H20" s="14"/>
      <c r="I20" s="36">
        <f>SUM(J20:K20)</f>
        <v>10000</v>
      </c>
      <c r="J20" s="36">
        <v>2000</v>
      </c>
      <c r="K20" s="36">
        <v>8000</v>
      </c>
      <c r="L20" s="98"/>
      <c r="M20" s="36"/>
      <c r="N20" s="36"/>
      <c r="O20" s="36"/>
      <c r="P20" s="36"/>
      <c r="Q20" s="98"/>
      <c r="R20" s="36">
        <f>SUM(S20:T20)</f>
        <v>10000</v>
      </c>
      <c r="S20" s="36">
        <v>2000</v>
      </c>
      <c r="T20" s="36">
        <v>8000</v>
      </c>
      <c r="U20" s="138" t="s">
        <v>489</v>
      </c>
      <c r="V20" s="98"/>
      <c r="W20" s="36"/>
      <c r="X20" s="36"/>
      <c r="Y20" s="36"/>
      <c r="Z20" s="98"/>
      <c r="AA20" s="36"/>
      <c r="AB20" s="36"/>
      <c r="AC20" s="36"/>
      <c r="AD20" s="98"/>
      <c r="AE20" s="36"/>
      <c r="AF20" s="36"/>
      <c r="AG20" s="36"/>
      <c r="AH20" s="98"/>
      <c r="AI20" s="1"/>
      <c r="AJ20" s="14"/>
      <c r="AL20" s="14"/>
      <c r="AM20" s="14"/>
    </row>
    <row r="21" spans="1:39" s="13" customFormat="1" ht="108.75" customHeight="1" x14ac:dyDescent="0.25">
      <c r="A21" s="11"/>
      <c r="B21" s="17" t="s">
        <v>270</v>
      </c>
      <c r="C21" s="18" t="s">
        <v>494</v>
      </c>
      <c r="D21" s="19" t="s">
        <v>292</v>
      </c>
      <c r="E21" s="20" t="s">
        <v>106</v>
      </c>
      <c r="F21" s="19" t="s">
        <v>18</v>
      </c>
      <c r="G21" s="19" t="s">
        <v>18</v>
      </c>
      <c r="H21" s="14"/>
      <c r="I21" s="36">
        <f t="shared" ref="I21:I24" si="7">SUM(J21:K21)</f>
        <v>0</v>
      </c>
      <c r="J21" s="36">
        <v>0</v>
      </c>
      <c r="K21" s="36">
        <v>0</v>
      </c>
      <c r="L21" s="12"/>
      <c r="M21" s="36"/>
      <c r="N21" s="36"/>
      <c r="O21" s="36"/>
      <c r="P21" s="36"/>
      <c r="Q21" s="12"/>
      <c r="R21" s="36"/>
      <c r="S21" s="36"/>
      <c r="T21" s="36"/>
      <c r="U21" s="36"/>
      <c r="V21" s="12"/>
      <c r="W21" s="36"/>
      <c r="X21" s="36"/>
      <c r="Y21" s="36"/>
      <c r="Z21" s="12"/>
      <c r="AA21" s="36"/>
      <c r="AB21" s="36"/>
      <c r="AC21" s="36"/>
      <c r="AD21" s="12"/>
      <c r="AE21" s="36"/>
      <c r="AF21" s="36"/>
      <c r="AG21" s="36"/>
      <c r="AH21" s="12"/>
      <c r="AI21" s="1"/>
      <c r="AJ21" s="14"/>
      <c r="AL21" s="14"/>
      <c r="AM21" s="14"/>
    </row>
    <row r="22" spans="1:39" ht="60" customHeight="1" x14ac:dyDescent="0.25">
      <c r="B22" s="21" t="s">
        <v>271</v>
      </c>
      <c r="C22" s="22" t="s">
        <v>495</v>
      </c>
      <c r="D22" s="23" t="s">
        <v>99</v>
      </c>
      <c r="E22" s="24">
        <v>2021</v>
      </c>
      <c r="F22" s="75">
        <v>5000</v>
      </c>
      <c r="G22" s="19" t="s">
        <v>294</v>
      </c>
      <c r="I22" s="36">
        <f t="shared" si="7"/>
        <v>5000</v>
      </c>
      <c r="J22" s="36">
        <v>1000</v>
      </c>
      <c r="K22" s="36">
        <v>4000</v>
      </c>
      <c r="L22" s="3"/>
      <c r="M22" s="36">
        <f>SUM(N22:O22)</f>
        <v>5000</v>
      </c>
      <c r="N22" s="36">
        <v>1000</v>
      </c>
      <c r="O22" s="36">
        <v>4000</v>
      </c>
      <c r="P22" s="138" t="s">
        <v>489</v>
      </c>
      <c r="Q22" s="124"/>
      <c r="R22" s="36"/>
      <c r="S22" s="36"/>
      <c r="T22" s="36"/>
      <c r="U22" s="36"/>
      <c r="V22" s="124"/>
      <c r="W22" s="36"/>
      <c r="X22" s="36"/>
      <c r="Y22" s="36"/>
      <c r="Z22" s="124"/>
      <c r="AA22" s="36"/>
      <c r="AB22" s="36"/>
      <c r="AC22" s="36"/>
      <c r="AD22" s="124"/>
      <c r="AE22" s="36"/>
      <c r="AF22" s="36"/>
      <c r="AG22" s="36"/>
      <c r="AH22" s="124"/>
    </row>
    <row r="23" spans="1:39" ht="67.5" customHeight="1" x14ac:dyDescent="0.25">
      <c r="B23" s="25" t="s">
        <v>272</v>
      </c>
      <c r="C23" s="22" t="s">
        <v>289</v>
      </c>
      <c r="D23" s="23" t="s">
        <v>79</v>
      </c>
      <c r="E23" s="26">
        <v>2022</v>
      </c>
      <c r="F23" s="76">
        <v>35000</v>
      </c>
      <c r="G23" s="19" t="s">
        <v>294</v>
      </c>
      <c r="I23" s="36">
        <f t="shared" si="7"/>
        <v>35000</v>
      </c>
      <c r="J23" s="36">
        <v>10000</v>
      </c>
      <c r="K23" s="36">
        <v>25000</v>
      </c>
      <c r="L23" s="3"/>
      <c r="M23" s="36"/>
      <c r="N23" s="36"/>
      <c r="O23" s="36"/>
      <c r="P23" s="36"/>
      <c r="Q23" s="124"/>
      <c r="R23" s="36">
        <f>SUM(S23:T23)</f>
        <v>35000</v>
      </c>
      <c r="S23" s="36">
        <v>10000</v>
      </c>
      <c r="T23" s="36">
        <v>25000</v>
      </c>
      <c r="U23" s="138" t="s">
        <v>489</v>
      </c>
      <c r="V23" s="124"/>
      <c r="W23" s="36"/>
      <c r="X23" s="36"/>
      <c r="Y23" s="36"/>
      <c r="Z23" s="124"/>
      <c r="AA23" s="36"/>
      <c r="AB23" s="36"/>
      <c r="AC23" s="36"/>
      <c r="AD23" s="124"/>
      <c r="AE23" s="36"/>
      <c r="AF23" s="36"/>
      <c r="AG23" s="36"/>
      <c r="AH23" s="124"/>
    </row>
    <row r="24" spans="1:39" ht="60" customHeight="1" thickBot="1" x14ac:dyDescent="0.3">
      <c r="B24" s="21" t="s">
        <v>273</v>
      </c>
      <c r="C24" s="18" t="s">
        <v>290</v>
      </c>
      <c r="D24" s="23" t="s">
        <v>293</v>
      </c>
      <c r="E24" s="24" t="s">
        <v>283</v>
      </c>
      <c r="F24" s="79">
        <v>5000</v>
      </c>
      <c r="G24" s="19" t="s">
        <v>71</v>
      </c>
      <c r="I24" s="36">
        <f t="shared" si="7"/>
        <v>5000</v>
      </c>
      <c r="J24" s="36">
        <v>1000</v>
      </c>
      <c r="K24" s="36">
        <v>4000</v>
      </c>
      <c r="L24" s="3"/>
      <c r="M24" s="36">
        <f>SUM(N24:O24)</f>
        <v>1000</v>
      </c>
      <c r="N24" s="36">
        <v>200</v>
      </c>
      <c r="O24" s="36">
        <v>800</v>
      </c>
      <c r="P24" s="138" t="s">
        <v>489</v>
      </c>
      <c r="Q24" s="124"/>
      <c r="R24" s="36">
        <f>SUM(S24:T24)</f>
        <v>1000</v>
      </c>
      <c r="S24" s="36">
        <v>200</v>
      </c>
      <c r="T24" s="36">
        <v>800</v>
      </c>
      <c r="U24" s="138" t="s">
        <v>489</v>
      </c>
      <c r="V24" s="124"/>
      <c r="W24" s="36">
        <f>SUM(X24:Y24)</f>
        <v>1000</v>
      </c>
      <c r="X24" s="36">
        <v>200</v>
      </c>
      <c r="Y24" s="36">
        <v>800</v>
      </c>
      <c r="Z24" s="124"/>
      <c r="AA24" s="36">
        <f>SUM(AB24:AC24)</f>
        <v>1000</v>
      </c>
      <c r="AB24" s="36">
        <v>200</v>
      </c>
      <c r="AC24" s="36">
        <v>800</v>
      </c>
      <c r="AD24" s="124"/>
      <c r="AE24" s="36">
        <f>SUM(AF24:AG24)</f>
        <v>1000</v>
      </c>
      <c r="AF24" s="36">
        <v>200</v>
      </c>
      <c r="AG24" s="36">
        <v>800</v>
      </c>
      <c r="AH24" s="124"/>
    </row>
    <row r="25" spans="1:39" s="13" customFormat="1" ht="60" customHeight="1" thickTop="1" thickBot="1" x14ac:dyDescent="0.3">
      <c r="A25" s="11"/>
      <c r="B25" s="17"/>
      <c r="C25" s="33"/>
      <c r="D25" s="19"/>
      <c r="E25" s="30"/>
      <c r="F25" s="31"/>
      <c r="G25" s="31"/>
      <c r="H25" s="14"/>
      <c r="I25" s="40">
        <f>SUM(I20:I24)</f>
        <v>55000</v>
      </c>
      <c r="J25" s="40">
        <f>SUM(J20:J24)</f>
        <v>14000</v>
      </c>
      <c r="K25" s="40">
        <f>SUM(K20:K24)</f>
        <v>41000</v>
      </c>
      <c r="L25" s="3"/>
      <c r="M25" s="40">
        <f>SUM(M20:M24)</f>
        <v>6000</v>
      </c>
      <c r="N25" s="40">
        <f>SUM(N20:N24)</f>
        <v>1200</v>
      </c>
      <c r="O25" s="40">
        <f>SUM(O20:O24)</f>
        <v>4800</v>
      </c>
      <c r="P25" s="40">
        <f>SUM(P20:P24)</f>
        <v>0</v>
      </c>
      <c r="Q25" s="124"/>
      <c r="R25" s="40">
        <f>SUM(R20:R24)</f>
        <v>46000</v>
      </c>
      <c r="S25" s="40">
        <f>SUM(S20:S24)</f>
        <v>12200</v>
      </c>
      <c r="T25" s="40">
        <f>SUM(T20:T24)</f>
        <v>33800</v>
      </c>
      <c r="U25" s="40">
        <f>SUM(U20:U24)</f>
        <v>0</v>
      </c>
      <c r="V25" s="124"/>
      <c r="W25" s="40">
        <f>SUM(W20:W24)</f>
        <v>1000</v>
      </c>
      <c r="X25" s="40">
        <f>SUM(X20:X24)</f>
        <v>200</v>
      </c>
      <c r="Y25" s="40">
        <f>SUM(Y20:Y24)</f>
        <v>800</v>
      </c>
      <c r="Z25" s="124"/>
      <c r="AA25" s="40">
        <f>SUM(AA20:AA24)</f>
        <v>1000</v>
      </c>
      <c r="AB25" s="40">
        <f>SUM(AB20:AB24)</f>
        <v>200</v>
      </c>
      <c r="AC25" s="40">
        <f>SUM(AC20:AC24)</f>
        <v>800</v>
      </c>
      <c r="AD25" s="124"/>
      <c r="AE25" s="40">
        <f>SUM(AE20:AE24)</f>
        <v>1000</v>
      </c>
      <c r="AF25" s="40">
        <f>SUM(AF20:AF24)</f>
        <v>200</v>
      </c>
      <c r="AG25" s="40">
        <f>SUM(AG20:AG24)</f>
        <v>800</v>
      </c>
      <c r="AH25" s="124"/>
      <c r="AI25" s="1"/>
      <c r="AJ25" s="14"/>
      <c r="AL25" s="14"/>
      <c r="AM25" s="14"/>
    </row>
    <row r="26" spans="1:39" ht="15.75" thickTop="1" x14ac:dyDescent="0.25">
      <c r="B26" s="4"/>
      <c r="E26"/>
      <c r="F26"/>
      <c r="G26"/>
      <c r="I26"/>
      <c r="J26"/>
      <c r="K26" s="1">
        <f>SUM(J25:K25)</f>
        <v>55000</v>
      </c>
      <c r="L26" s="3"/>
      <c r="M26"/>
      <c r="N26"/>
      <c r="O26" s="1">
        <f>SUM(N25:O25)</f>
        <v>6000</v>
      </c>
      <c r="P26"/>
      <c r="Q26" s="124"/>
      <c r="R26"/>
      <c r="S26"/>
      <c r="T26" s="1">
        <f>SUM(S25:T25)</f>
        <v>46000</v>
      </c>
      <c r="U26"/>
      <c r="V26" s="124"/>
      <c r="W26"/>
      <c r="X26"/>
      <c r="Y26" s="1">
        <f>SUM(X25:Y25)</f>
        <v>1000</v>
      </c>
      <c r="Z26" s="124"/>
      <c r="AA26"/>
      <c r="AB26"/>
      <c r="AC26" s="1">
        <f>SUM(AB25:AC25)</f>
        <v>1000</v>
      </c>
      <c r="AD26" s="124"/>
      <c r="AE26"/>
      <c r="AF26"/>
      <c r="AG26" s="1">
        <f>SUM(AF25:AG25)</f>
        <v>1000</v>
      </c>
      <c r="AH26" s="124"/>
    </row>
    <row r="27" spans="1:39" ht="60" customHeight="1" x14ac:dyDescent="0.25">
      <c r="B27" s="3"/>
      <c r="C27" s="3"/>
      <c r="D27" s="3"/>
      <c r="E27" s="3"/>
      <c r="F27" s="3"/>
      <c r="G27" s="3"/>
      <c r="I27" s="3"/>
      <c r="J27" s="3"/>
      <c r="K27" s="3"/>
      <c r="L27" s="3"/>
      <c r="M27" s="122"/>
      <c r="N27" s="124"/>
      <c r="O27" s="124"/>
      <c r="P27" s="135"/>
      <c r="Q27" s="124"/>
      <c r="R27" s="122"/>
      <c r="S27" s="124"/>
      <c r="T27" s="124"/>
      <c r="U27" s="135"/>
      <c r="V27" s="124"/>
      <c r="W27" s="122"/>
      <c r="X27" s="124"/>
      <c r="Y27" s="124"/>
      <c r="Z27" s="124"/>
      <c r="AA27" s="122"/>
      <c r="AB27" s="124"/>
      <c r="AC27" s="124"/>
      <c r="AD27" s="124"/>
      <c r="AE27" s="122"/>
      <c r="AF27" s="124"/>
      <c r="AG27" s="124"/>
      <c r="AH27" s="124"/>
    </row>
    <row r="28" spans="1:39" x14ac:dyDescent="0.25">
      <c r="B28" s="4"/>
      <c r="E28"/>
      <c r="F28"/>
      <c r="G28"/>
      <c r="I28"/>
      <c r="J28"/>
      <c r="K28"/>
      <c r="L28"/>
      <c r="M28"/>
      <c r="N28"/>
      <c r="O28"/>
      <c r="P28"/>
      <c r="Q28"/>
      <c r="R28"/>
      <c r="S28"/>
      <c r="T28"/>
      <c r="U28"/>
      <c r="V28"/>
      <c r="W28"/>
      <c r="X28"/>
      <c r="Y28"/>
      <c r="Z28"/>
      <c r="AA28"/>
      <c r="AB28"/>
      <c r="AC28"/>
      <c r="AD28"/>
      <c r="AE28"/>
      <c r="AF28"/>
      <c r="AG28"/>
      <c r="AH28"/>
    </row>
    <row r="29" spans="1:39" x14ac:dyDescent="0.25">
      <c r="B29" s="4"/>
      <c r="E29"/>
      <c r="F29"/>
      <c r="G29"/>
      <c r="I29"/>
      <c r="J29"/>
      <c r="K29"/>
      <c r="L29"/>
      <c r="M29"/>
      <c r="N29"/>
      <c r="O29"/>
      <c r="P29"/>
      <c r="Q29"/>
      <c r="R29"/>
      <c r="S29"/>
      <c r="T29"/>
      <c r="U29"/>
      <c r="V29"/>
      <c r="W29"/>
      <c r="X29"/>
      <c r="Y29"/>
      <c r="Z29"/>
      <c r="AA29"/>
      <c r="AB29"/>
      <c r="AC29"/>
      <c r="AD29"/>
      <c r="AE29"/>
      <c r="AF29"/>
      <c r="AG29"/>
      <c r="AH29"/>
    </row>
    <row r="30" spans="1:39" x14ac:dyDescent="0.25">
      <c r="B30" s="4"/>
      <c r="E30"/>
      <c r="F30"/>
      <c r="G30"/>
      <c r="I30"/>
      <c r="J30"/>
      <c r="K30"/>
      <c r="L30"/>
      <c r="M30"/>
      <c r="N30"/>
      <c r="O30"/>
      <c r="P30"/>
      <c r="Q30"/>
      <c r="R30"/>
      <c r="S30"/>
      <c r="T30"/>
      <c r="U30"/>
      <c r="V30"/>
      <c r="W30"/>
      <c r="X30"/>
      <c r="Y30"/>
      <c r="Z30"/>
      <c r="AA30"/>
      <c r="AB30"/>
      <c r="AC30"/>
      <c r="AD30"/>
      <c r="AE30"/>
      <c r="AF30"/>
      <c r="AG30"/>
      <c r="AH30"/>
    </row>
    <row r="31" spans="1:39" x14ac:dyDescent="0.25">
      <c r="E31"/>
      <c r="F31"/>
      <c r="G31"/>
      <c r="I31"/>
      <c r="J31"/>
      <c r="K31"/>
      <c r="L31"/>
      <c r="M31"/>
      <c r="N31"/>
      <c r="O31"/>
      <c r="P31"/>
      <c r="Q31"/>
      <c r="R31"/>
      <c r="S31"/>
      <c r="T31"/>
      <c r="U31"/>
      <c r="V31"/>
      <c r="W31"/>
      <c r="X31"/>
      <c r="Y31"/>
      <c r="Z31"/>
      <c r="AA31"/>
      <c r="AB31"/>
      <c r="AC31"/>
      <c r="AD31"/>
      <c r="AE31"/>
      <c r="AF31"/>
      <c r="AG31"/>
      <c r="AH31"/>
    </row>
    <row r="32" spans="1:39" x14ac:dyDescent="0.25">
      <c r="E32"/>
      <c r="F32"/>
      <c r="G32"/>
      <c r="I32"/>
      <c r="J32"/>
      <c r="K32"/>
      <c r="L32"/>
      <c r="M32"/>
      <c r="N32"/>
      <c r="O32"/>
      <c r="P32"/>
      <c r="Q32"/>
      <c r="R32"/>
      <c r="S32"/>
      <c r="T32"/>
      <c r="U32"/>
      <c r="V32"/>
      <c r="W32"/>
      <c r="X32"/>
      <c r="Y32"/>
      <c r="Z32"/>
      <c r="AA32"/>
      <c r="AB32"/>
      <c r="AC32"/>
      <c r="AD32"/>
      <c r="AE32"/>
      <c r="AF32"/>
      <c r="AG32"/>
      <c r="AH32"/>
    </row>
  </sheetData>
  <mergeCells count="8">
    <mergeCell ref="B3:G3"/>
    <mergeCell ref="L15:L17"/>
    <mergeCell ref="B18:G18"/>
    <mergeCell ref="AH15:AH17"/>
    <mergeCell ref="AD15:AD17"/>
    <mergeCell ref="Z15:Z17"/>
    <mergeCell ref="V15:V17"/>
    <mergeCell ref="Q15:Q17"/>
  </mergeCells>
  <pageMargins left="0.31496062992125984" right="0.31496062992125984" top="0.35433070866141736" bottom="0.35433070866141736" header="0.31496062992125984" footer="0.31496062992125984"/>
  <pageSetup paperSize="9" scale="48" orientation="landscape" horizontalDpi="4294967293" verticalDpi="4294967293" r:id="rId1"/>
  <colBreaks count="2" manualBreakCount="2">
    <brk id="16" max="25" man="1"/>
    <brk id="25" max="2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F29"/>
  <sheetViews>
    <sheetView zoomScale="80" zoomScaleNormal="80" zoomScaleSheetLayoutView="70" workbookViewId="0">
      <pane xSplit="8" ySplit="4" topLeftCell="I5" activePane="bottomRight" state="frozen"/>
      <selection pane="topRight" activeCell="I1" sqref="I1"/>
      <selection pane="bottomLeft" activeCell="A5" sqref="A5"/>
      <selection pane="bottomRight" activeCell="C2" sqref="C2"/>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2.42578125" style="1" customWidth="1"/>
    <col min="9" max="9" width="19.140625" style="1" customWidth="1"/>
    <col min="10" max="11" width="18.28515625" style="1" customWidth="1"/>
    <col min="12" max="12" width="3.5703125" style="88" customWidth="1"/>
    <col min="13" max="13" width="19.140625" style="1" customWidth="1"/>
    <col min="14" max="16" width="18.28515625" style="1" customWidth="1"/>
    <col min="17" max="17" width="3.5703125" style="88" customWidth="1"/>
    <col min="18" max="18" width="19.140625" style="1" customWidth="1"/>
    <col min="19" max="21" width="18.28515625" style="1" customWidth="1"/>
    <col min="22" max="22" width="3.5703125" style="88" customWidth="1"/>
    <col min="23" max="23" width="19.140625" style="1" customWidth="1"/>
    <col min="24" max="25" width="18.28515625" style="1" customWidth="1"/>
    <col min="26" max="26" width="3.5703125" style="88" customWidth="1"/>
    <col min="27" max="27" width="19.140625" style="1" customWidth="1"/>
    <col min="28" max="29" width="18.28515625" style="1" customWidth="1"/>
    <col min="30" max="30" width="3.5703125" style="88" customWidth="1"/>
    <col min="31" max="31" width="19.140625" style="1" customWidth="1"/>
    <col min="32" max="33" width="18.28515625" style="1" customWidth="1"/>
    <col min="34" max="34" width="3.5703125" style="88" customWidth="1"/>
    <col min="35" max="35" width="14.5703125" style="88" customWidth="1"/>
    <col min="36" max="36" width="8.7109375" style="88" customWidth="1"/>
    <col min="37" max="37" width="1.42578125" style="109" customWidth="1"/>
    <col min="38" max="84" width="9.140625" style="132"/>
  </cols>
  <sheetData>
    <row r="2" spans="1:84" ht="33.75" customHeight="1" x14ac:dyDescent="0.3">
      <c r="C2" s="81" t="s">
        <v>435</v>
      </c>
      <c r="G2" s="116"/>
      <c r="I2" s="112">
        <f>SUM(I11,I22)</f>
        <v>615000</v>
      </c>
      <c r="J2" s="112">
        <f>SUM(J11,J22)</f>
        <v>615000</v>
      </c>
      <c r="K2" s="112">
        <f>SUM(K11,K22)</f>
        <v>0</v>
      </c>
      <c r="M2" s="112">
        <f>SUM(M11,M22)</f>
        <v>250000</v>
      </c>
      <c r="N2" s="127">
        <f>SUM(N11,N22)</f>
        <v>250000</v>
      </c>
      <c r="O2" s="127">
        <f>SUM(O11,O22)</f>
        <v>0</v>
      </c>
      <c r="P2" s="127"/>
      <c r="R2" s="112">
        <f>SUM(R11,R22)</f>
        <v>100000</v>
      </c>
      <c r="S2" s="127">
        <f>SUM(S11,S22)</f>
        <v>100000</v>
      </c>
      <c r="T2" s="127">
        <f>SUM(T11,T22)</f>
        <v>0</v>
      </c>
      <c r="U2" s="127"/>
      <c r="W2" s="112">
        <f>SUM(W11,W22)</f>
        <v>137000</v>
      </c>
      <c r="X2" s="127">
        <f>SUM(X11,X22)</f>
        <v>137000</v>
      </c>
      <c r="Y2" s="127">
        <f>SUM(Y11,Y22)</f>
        <v>0</v>
      </c>
      <c r="AA2" s="112">
        <f>SUM(AA11,AA22)</f>
        <v>78000</v>
      </c>
      <c r="AB2" s="127">
        <f>SUM(AB11,AB22)</f>
        <v>78000</v>
      </c>
      <c r="AC2" s="127">
        <f>SUM(AC11,AC22)</f>
        <v>0</v>
      </c>
      <c r="AE2" s="112">
        <f>SUM(AE11,AE22)</f>
        <v>50000</v>
      </c>
      <c r="AF2" s="127">
        <f>SUM(AF11,AF22)</f>
        <v>50000</v>
      </c>
      <c r="AG2" s="127">
        <f>SUM(AG11,AG22)</f>
        <v>0</v>
      </c>
    </row>
    <row r="3" spans="1:84" ht="21.75" customHeight="1" x14ac:dyDescent="0.25">
      <c r="B3" s="177" t="s">
        <v>295</v>
      </c>
      <c r="C3" s="178"/>
      <c r="D3" s="178"/>
      <c r="E3" s="178"/>
      <c r="F3" s="178"/>
      <c r="G3" s="178"/>
      <c r="H3" s="35"/>
      <c r="I3" s="34"/>
      <c r="J3" s="34"/>
      <c r="K3" s="34"/>
      <c r="L3" s="106"/>
      <c r="M3" s="34"/>
      <c r="N3" s="34"/>
      <c r="O3" s="34"/>
      <c r="P3" s="34"/>
      <c r="Q3" s="106"/>
      <c r="R3" s="34"/>
      <c r="S3" s="34"/>
      <c r="T3" s="34"/>
      <c r="U3" s="34"/>
      <c r="V3" s="106"/>
      <c r="W3" s="34"/>
      <c r="X3" s="34"/>
      <c r="Y3" s="34"/>
      <c r="Z3" s="106"/>
      <c r="AA3" s="34"/>
      <c r="AB3" s="34"/>
      <c r="AC3" s="34"/>
      <c r="AD3" s="106"/>
      <c r="AE3" s="34"/>
      <c r="AF3" s="34"/>
      <c r="AG3" s="34"/>
      <c r="AH3" s="106"/>
    </row>
    <row r="4" spans="1:84" s="86" customFormat="1" ht="36" customHeight="1" x14ac:dyDescent="0.25">
      <c r="A4" s="82"/>
      <c r="B4" s="83" t="s">
        <v>1</v>
      </c>
      <c r="C4" s="83" t="s">
        <v>2</v>
      </c>
      <c r="D4" s="83" t="s">
        <v>3</v>
      </c>
      <c r="E4" s="83" t="s">
        <v>4</v>
      </c>
      <c r="F4" s="84" t="s">
        <v>5</v>
      </c>
      <c r="G4" s="83" t="s">
        <v>6</v>
      </c>
      <c r="H4" s="88"/>
      <c r="I4" s="83" t="s">
        <v>44</v>
      </c>
      <c r="J4" s="84" t="s">
        <v>42</v>
      </c>
      <c r="K4" s="83" t="s">
        <v>43</v>
      </c>
      <c r="L4" s="107"/>
      <c r="M4" s="83" t="s">
        <v>443</v>
      </c>
      <c r="N4" s="84" t="s">
        <v>42</v>
      </c>
      <c r="O4" s="83" t="s">
        <v>43</v>
      </c>
      <c r="P4" s="136" t="s">
        <v>469</v>
      </c>
      <c r="Q4" s="125"/>
      <c r="R4" s="83" t="s">
        <v>444</v>
      </c>
      <c r="S4" s="84" t="s">
        <v>42</v>
      </c>
      <c r="T4" s="83" t="s">
        <v>43</v>
      </c>
      <c r="U4" s="136" t="s">
        <v>469</v>
      </c>
      <c r="V4" s="125"/>
      <c r="W4" s="83" t="s">
        <v>445</v>
      </c>
      <c r="X4" s="84" t="s">
        <v>42</v>
      </c>
      <c r="Y4" s="83" t="s">
        <v>43</v>
      </c>
      <c r="Z4" s="125"/>
      <c r="AA4" s="83" t="s">
        <v>446</v>
      </c>
      <c r="AB4" s="84" t="s">
        <v>42</v>
      </c>
      <c r="AC4" s="83" t="s">
        <v>43</v>
      </c>
      <c r="AD4" s="125"/>
      <c r="AE4" s="83" t="s">
        <v>447</v>
      </c>
      <c r="AF4" s="84" t="s">
        <v>42</v>
      </c>
      <c r="AG4" s="83" t="s">
        <v>43</v>
      </c>
      <c r="AH4" s="125"/>
      <c r="AI4" s="88"/>
      <c r="AJ4" s="88"/>
      <c r="AK4" s="109"/>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row>
    <row r="5" spans="1:84" s="13" customFormat="1" ht="60" customHeight="1" x14ac:dyDescent="0.25">
      <c r="A5" s="11"/>
      <c r="B5" s="17" t="s">
        <v>297</v>
      </c>
      <c r="C5" s="18" t="s">
        <v>309</v>
      </c>
      <c r="D5" s="19" t="s">
        <v>313</v>
      </c>
      <c r="E5" s="20">
        <v>2021</v>
      </c>
      <c r="F5" s="79">
        <v>200000</v>
      </c>
      <c r="G5" s="19" t="s">
        <v>11</v>
      </c>
      <c r="H5" s="14"/>
      <c r="I5" s="36">
        <f>SUM(J5:K5)</f>
        <v>200000</v>
      </c>
      <c r="J5" s="36">
        <v>200000</v>
      </c>
      <c r="K5" s="36">
        <v>0</v>
      </c>
      <c r="L5" s="108"/>
      <c r="M5" s="36">
        <f>SUM(N5:O5)</f>
        <v>200000</v>
      </c>
      <c r="N5" s="36">
        <v>200000</v>
      </c>
      <c r="O5" s="36">
        <v>0</v>
      </c>
      <c r="P5" s="138" t="s">
        <v>490</v>
      </c>
      <c r="Q5" s="108"/>
      <c r="R5" s="36"/>
      <c r="S5" s="36"/>
      <c r="T5" s="36"/>
      <c r="U5" s="36"/>
      <c r="V5" s="108"/>
      <c r="W5" s="36"/>
      <c r="X5" s="36"/>
      <c r="Y5" s="36"/>
      <c r="Z5" s="108"/>
      <c r="AA5" s="36"/>
      <c r="AB5" s="36"/>
      <c r="AC5" s="36"/>
      <c r="AD5" s="108"/>
      <c r="AE5" s="36"/>
      <c r="AF5" s="36"/>
      <c r="AG5" s="36"/>
      <c r="AH5" s="108"/>
      <c r="AI5" s="88"/>
      <c r="AJ5" s="111"/>
      <c r="AK5" s="110"/>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row>
    <row r="6" spans="1:84" ht="60" customHeight="1" x14ac:dyDescent="0.25">
      <c r="B6" s="21" t="s">
        <v>298</v>
      </c>
      <c r="C6" s="18" t="s">
        <v>310</v>
      </c>
      <c r="D6" s="19" t="s">
        <v>285</v>
      </c>
      <c r="E6" s="20" t="s">
        <v>56</v>
      </c>
      <c r="F6" s="79">
        <v>200000</v>
      </c>
      <c r="G6" s="19" t="s">
        <v>11</v>
      </c>
      <c r="I6" s="36">
        <f t="shared" ref="I6:I10" si="0">SUM(J6:K6)</f>
        <v>200000</v>
      </c>
      <c r="J6" s="37">
        <v>200000</v>
      </c>
      <c r="K6" s="37">
        <v>0</v>
      </c>
      <c r="L6" s="107"/>
      <c r="M6" s="36"/>
      <c r="N6" s="37"/>
      <c r="O6" s="37"/>
      <c r="P6" s="37"/>
      <c r="Q6" s="125"/>
      <c r="R6" s="36">
        <f>SUM(S6:T6)</f>
        <v>50000</v>
      </c>
      <c r="S6" s="37">
        <v>50000</v>
      </c>
      <c r="T6" s="37">
        <v>0</v>
      </c>
      <c r="U6" s="138" t="s">
        <v>491</v>
      </c>
      <c r="V6" s="125"/>
      <c r="W6" s="36">
        <f>SUM(X6:Y6)</f>
        <v>50000</v>
      </c>
      <c r="X6" s="37">
        <v>50000</v>
      </c>
      <c r="Y6" s="37">
        <v>0</v>
      </c>
      <c r="Z6" s="125"/>
      <c r="AA6" s="36">
        <f>SUM(AB6:AC6)</f>
        <v>50000</v>
      </c>
      <c r="AB6" s="37">
        <v>50000</v>
      </c>
      <c r="AC6" s="37">
        <v>0</v>
      </c>
      <c r="AD6" s="125"/>
      <c r="AE6" s="36">
        <f>SUM(AF6:AG6)</f>
        <v>50000</v>
      </c>
      <c r="AF6" s="37">
        <v>50000</v>
      </c>
      <c r="AG6" s="37">
        <v>0</v>
      </c>
      <c r="AH6" s="125"/>
    </row>
    <row r="7" spans="1:84" ht="60" customHeight="1" x14ac:dyDescent="0.25">
      <c r="B7" s="21" t="s">
        <v>299</v>
      </c>
      <c r="C7" s="18" t="s">
        <v>311</v>
      </c>
      <c r="D7" s="19" t="s">
        <v>314</v>
      </c>
      <c r="E7" s="20" t="s">
        <v>22</v>
      </c>
      <c r="F7" s="19" t="s">
        <v>14</v>
      </c>
      <c r="G7" s="19" t="s">
        <v>15</v>
      </c>
      <c r="I7" s="36">
        <f t="shared" si="0"/>
        <v>0</v>
      </c>
      <c r="J7" s="37">
        <v>0</v>
      </c>
      <c r="K7" s="37">
        <v>0</v>
      </c>
      <c r="L7" s="107"/>
      <c r="M7" s="36"/>
      <c r="N7" s="37"/>
      <c r="O7" s="37"/>
      <c r="P7" s="37"/>
      <c r="Q7" s="125"/>
      <c r="R7" s="36"/>
      <c r="S7" s="37"/>
      <c r="T7" s="37"/>
      <c r="U7" s="37"/>
      <c r="V7" s="125"/>
      <c r="W7" s="36"/>
      <c r="X7" s="37"/>
      <c r="Y7" s="37"/>
      <c r="Z7" s="125"/>
      <c r="AA7" s="36"/>
      <c r="AB7" s="37"/>
      <c r="AC7" s="37"/>
      <c r="AD7" s="125"/>
      <c r="AE7" s="36"/>
      <c r="AF7" s="37"/>
      <c r="AG7" s="37"/>
      <c r="AH7" s="125"/>
    </row>
    <row r="8" spans="1:84" ht="67.5" customHeight="1" x14ac:dyDescent="0.25">
      <c r="B8" s="25" t="s">
        <v>300</v>
      </c>
      <c r="C8" s="18" t="s">
        <v>416</v>
      </c>
      <c r="D8" s="19" t="s">
        <v>11</v>
      </c>
      <c r="E8" s="30" t="s">
        <v>216</v>
      </c>
      <c r="F8" s="31" t="s">
        <v>15</v>
      </c>
      <c r="G8" s="30" t="s">
        <v>15</v>
      </c>
      <c r="I8" s="36">
        <f t="shared" si="0"/>
        <v>0</v>
      </c>
      <c r="J8" s="38">
        <v>0</v>
      </c>
      <c r="K8" s="38">
        <v>0</v>
      </c>
      <c r="L8" s="107"/>
      <c r="M8" s="36"/>
      <c r="N8" s="38"/>
      <c r="O8" s="38"/>
      <c r="P8" s="38"/>
      <c r="Q8" s="125"/>
      <c r="R8" s="36"/>
      <c r="S8" s="38"/>
      <c r="T8" s="38"/>
      <c r="U8" s="38"/>
      <c r="V8" s="125"/>
      <c r="W8" s="36"/>
      <c r="X8" s="38"/>
      <c r="Y8" s="38"/>
      <c r="Z8" s="125"/>
      <c r="AA8" s="36"/>
      <c r="AB8" s="38"/>
      <c r="AC8" s="38"/>
      <c r="AD8" s="125"/>
      <c r="AE8" s="36"/>
      <c r="AF8" s="38"/>
      <c r="AG8" s="38"/>
      <c r="AH8" s="125"/>
    </row>
    <row r="9" spans="1:84" ht="60" customHeight="1" x14ac:dyDescent="0.25">
      <c r="B9" s="21" t="s">
        <v>301</v>
      </c>
      <c r="C9" s="18" t="s">
        <v>312</v>
      </c>
      <c r="D9" s="19" t="s">
        <v>20</v>
      </c>
      <c r="E9" s="20" t="s">
        <v>125</v>
      </c>
      <c r="F9" s="79">
        <v>150000</v>
      </c>
      <c r="G9" s="19" t="s">
        <v>11</v>
      </c>
      <c r="I9" s="36">
        <f t="shared" si="0"/>
        <v>15000</v>
      </c>
      <c r="J9" s="36">
        <v>15000</v>
      </c>
      <c r="K9" s="36">
        <v>0</v>
      </c>
      <c r="L9" s="107"/>
      <c r="M9" s="36"/>
      <c r="N9" s="36"/>
      <c r="O9" s="36"/>
      <c r="P9" s="36"/>
      <c r="Q9" s="125"/>
      <c r="R9" s="36"/>
      <c r="S9" s="36"/>
      <c r="T9" s="36"/>
      <c r="U9" s="36"/>
      <c r="V9" s="125"/>
      <c r="W9" s="36">
        <f>SUM(X9:Y9)</f>
        <v>15000</v>
      </c>
      <c r="X9" s="36">
        <v>15000</v>
      </c>
      <c r="Y9" s="36">
        <v>0</v>
      </c>
      <c r="Z9" s="125"/>
      <c r="AA9" s="36"/>
      <c r="AB9" s="36"/>
      <c r="AC9" s="36"/>
      <c r="AD9" s="125"/>
      <c r="AE9" s="36"/>
      <c r="AF9" s="36"/>
      <c r="AG9" s="36"/>
      <c r="AH9" s="125"/>
    </row>
    <row r="10" spans="1:84" s="13" customFormat="1" ht="87" customHeight="1" thickBot="1" x14ac:dyDescent="0.3">
      <c r="A10" s="11"/>
      <c r="B10" s="17" t="s">
        <v>302</v>
      </c>
      <c r="C10" s="18" t="s">
        <v>522</v>
      </c>
      <c r="D10" s="19" t="s">
        <v>11</v>
      </c>
      <c r="E10" s="20" t="s">
        <v>41</v>
      </c>
      <c r="F10" s="79">
        <v>200000</v>
      </c>
      <c r="G10" s="19" t="s">
        <v>11</v>
      </c>
      <c r="H10" s="14"/>
      <c r="I10" s="36">
        <f t="shared" si="0"/>
        <v>200000</v>
      </c>
      <c r="J10" s="36">
        <v>200000</v>
      </c>
      <c r="K10" s="36">
        <v>0</v>
      </c>
      <c r="L10" s="108"/>
      <c r="M10" s="36">
        <f>SUM(N10:O10)</f>
        <v>50000</v>
      </c>
      <c r="N10" s="36">
        <v>50000</v>
      </c>
      <c r="O10" s="36">
        <v>0</v>
      </c>
      <c r="P10" s="138" t="s">
        <v>492</v>
      </c>
      <c r="Q10" s="108"/>
      <c r="R10" s="36">
        <f>SUM(S10:T10)</f>
        <v>50000</v>
      </c>
      <c r="S10" s="36">
        <v>50000</v>
      </c>
      <c r="T10" s="36">
        <v>0</v>
      </c>
      <c r="U10" s="138" t="s">
        <v>492</v>
      </c>
      <c r="V10" s="108"/>
      <c r="W10" s="36">
        <f>SUM(X10:Y10)</f>
        <v>72000</v>
      </c>
      <c r="X10" s="36">
        <v>72000</v>
      </c>
      <c r="Y10" s="36">
        <v>0</v>
      </c>
      <c r="Z10" s="108"/>
      <c r="AA10" s="36">
        <f>SUM(AB10:AC10)</f>
        <v>28000</v>
      </c>
      <c r="AB10" s="36">
        <v>28000</v>
      </c>
      <c r="AC10" s="36">
        <v>0</v>
      </c>
      <c r="AD10" s="108"/>
      <c r="AE10" s="36"/>
      <c r="AF10" s="36"/>
      <c r="AG10" s="36"/>
      <c r="AH10" s="108"/>
      <c r="AI10" s="88"/>
      <c r="AJ10" s="111"/>
      <c r="AK10" s="110"/>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row>
    <row r="11" spans="1:84" s="13" customFormat="1" ht="60" customHeight="1" thickTop="1" thickBot="1" x14ac:dyDescent="0.3">
      <c r="A11" s="11"/>
      <c r="B11" s="17"/>
      <c r="C11" s="33"/>
      <c r="D11" s="19"/>
      <c r="E11" s="30"/>
      <c r="F11" s="31"/>
      <c r="G11" s="31"/>
      <c r="H11" s="14"/>
      <c r="I11" s="40">
        <f t="shared" ref="I11:J11" si="1">SUM(I5:I10)</f>
        <v>615000</v>
      </c>
      <c r="J11" s="40">
        <f t="shared" si="1"/>
        <v>615000</v>
      </c>
      <c r="K11" s="40">
        <f>SUM(K5:K10)</f>
        <v>0</v>
      </c>
      <c r="L11" s="179"/>
      <c r="M11" s="40">
        <f t="shared" ref="M11:S11" si="2">SUM(M5:M10)</f>
        <v>250000</v>
      </c>
      <c r="N11" s="40">
        <f t="shared" ref="N11:P11" si="3">SUM(N5:N10)</f>
        <v>250000</v>
      </c>
      <c r="O11" s="40">
        <f>SUM(O5:O10)</f>
        <v>0</v>
      </c>
      <c r="P11" s="40">
        <f t="shared" si="3"/>
        <v>0</v>
      </c>
      <c r="Q11" s="179"/>
      <c r="R11" s="40">
        <f t="shared" si="2"/>
        <v>100000</v>
      </c>
      <c r="S11" s="40">
        <f t="shared" si="2"/>
        <v>100000</v>
      </c>
      <c r="T11" s="40">
        <f>SUM(T5:T10)</f>
        <v>0</v>
      </c>
      <c r="U11" s="40">
        <f t="shared" ref="U11" si="4">SUM(U5:U10)</f>
        <v>0</v>
      </c>
      <c r="V11" s="179"/>
      <c r="W11" s="40">
        <f t="shared" ref="W11:AB11" si="5">SUM(W5:W10)</f>
        <v>137000</v>
      </c>
      <c r="X11" s="40">
        <f t="shared" ref="X11" si="6">SUM(X5:X10)</f>
        <v>137000</v>
      </c>
      <c r="Y11" s="40">
        <f>SUM(Y5:Y10)</f>
        <v>0</v>
      </c>
      <c r="Z11" s="179"/>
      <c r="AA11" s="40">
        <f t="shared" si="5"/>
        <v>78000</v>
      </c>
      <c r="AB11" s="40">
        <f t="shared" si="5"/>
        <v>78000</v>
      </c>
      <c r="AC11" s="40">
        <f>SUM(AC5:AC10)</f>
        <v>0</v>
      </c>
      <c r="AD11" s="179"/>
      <c r="AE11" s="40">
        <f t="shared" ref="AE11:AF11" si="7">SUM(AE5:AE10)</f>
        <v>50000</v>
      </c>
      <c r="AF11" s="40">
        <f t="shared" si="7"/>
        <v>50000</v>
      </c>
      <c r="AG11" s="40">
        <f>SUM(AG5:AG10)</f>
        <v>0</v>
      </c>
      <c r="AH11" s="179"/>
      <c r="AI11" s="88"/>
      <c r="AJ11" s="111"/>
      <c r="AK11" s="110"/>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c r="CC11" s="133"/>
      <c r="CD11" s="133"/>
      <c r="CE11" s="133"/>
      <c r="CF11" s="133"/>
    </row>
    <row r="12" spans="1:84" ht="15.75" thickTop="1" x14ac:dyDescent="0.25">
      <c r="B12" s="4"/>
      <c r="E12"/>
      <c r="F12"/>
      <c r="G12"/>
      <c r="I12"/>
      <c r="J12"/>
      <c r="K12" s="1">
        <f>SUM(J11:K11)</f>
        <v>615000</v>
      </c>
      <c r="L12" s="179"/>
      <c r="M12"/>
      <c r="N12"/>
      <c r="O12" s="1">
        <f>SUM(N11:O11)</f>
        <v>250000</v>
      </c>
      <c r="P12"/>
      <c r="Q12" s="179"/>
      <c r="R12"/>
      <c r="S12"/>
      <c r="T12" s="1">
        <f>SUM(S11:T11)</f>
        <v>100000</v>
      </c>
      <c r="U12"/>
      <c r="V12" s="179"/>
      <c r="W12"/>
      <c r="X12"/>
      <c r="Y12" s="1">
        <f>SUM(X11:Y11)</f>
        <v>137000</v>
      </c>
      <c r="Z12" s="179"/>
      <c r="AA12"/>
      <c r="AB12"/>
      <c r="AC12" s="1">
        <f>SUM(AB11:AC11)</f>
        <v>78000</v>
      </c>
      <c r="AD12" s="179"/>
      <c r="AE12"/>
      <c r="AF12"/>
      <c r="AG12" s="1">
        <f>SUM(AF11:AG11)</f>
        <v>50000</v>
      </c>
      <c r="AH12" s="179"/>
    </row>
    <row r="13" spans="1:84" ht="60" customHeight="1" x14ac:dyDescent="0.25">
      <c r="B13" s="6"/>
      <c r="C13" s="9"/>
      <c r="D13" s="8"/>
      <c r="E13" s="10"/>
      <c r="F13" s="10"/>
      <c r="G13" s="10"/>
      <c r="I13" s="10"/>
      <c r="J13" s="10"/>
      <c r="K13" s="10"/>
      <c r="L13" s="179"/>
      <c r="M13" s="10"/>
      <c r="N13" s="10"/>
      <c r="O13" s="10"/>
      <c r="P13" s="10"/>
      <c r="Q13" s="179"/>
      <c r="R13" s="10"/>
      <c r="S13" s="10"/>
      <c r="T13" s="10"/>
      <c r="U13" s="10"/>
      <c r="V13" s="179"/>
      <c r="W13" s="10"/>
      <c r="X13" s="10"/>
      <c r="Y13" s="10"/>
      <c r="Z13" s="179"/>
      <c r="AA13" s="10"/>
      <c r="AB13" s="10"/>
      <c r="AC13" s="10"/>
      <c r="AD13" s="179"/>
      <c r="AE13" s="10"/>
      <c r="AF13" s="10"/>
      <c r="AG13" s="10"/>
      <c r="AH13" s="179"/>
    </row>
    <row r="14" spans="1:84" ht="21.75" customHeight="1" x14ac:dyDescent="0.25">
      <c r="B14" s="177" t="s">
        <v>296</v>
      </c>
      <c r="C14" s="178"/>
      <c r="D14" s="178"/>
      <c r="E14" s="178"/>
      <c r="F14" s="178"/>
      <c r="G14" s="178"/>
      <c r="H14" s="35"/>
      <c r="I14" s="34"/>
      <c r="J14" s="34"/>
      <c r="K14" s="34"/>
      <c r="L14" s="106"/>
      <c r="M14" s="34"/>
      <c r="N14" s="34"/>
      <c r="O14" s="34"/>
      <c r="P14" s="34"/>
      <c r="Q14" s="106"/>
      <c r="R14" s="34"/>
      <c r="S14" s="34"/>
      <c r="T14" s="34"/>
      <c r="U14" s="34"/>
      <c r="V14" s="106"/>
      <c r="W14" s="34"/>
      <c r="X14" s="34"/>
      <c r="Y14" s="34"/>
      <c r="Z14" s="106"/>
      <c r="AA14" s="34"/>
      <c r="AB14" s="34"/>
      <c r="AC14" s="34"/>
      <c r="AD14" s="106"/>
      <c r="AE14" s="34"/>
      <c r="AF14" s="34"/>
      <c r="AG14" s="34"/>
      <c r="AH14" s="106"/>
    </row>
    <row r="15" spans="1:84" s="86" customFormat="1" ht="36" customHeight="1" x14ac:dyDescent="0.25">
      <c r="A15" s="82"/>
      <c r="B15" s="83" t="s">
        <v>1</v>
      </c>
      <c r="C15" s="83" t="s">
        <v>2</v>
      </c>
      <c r="D15" s="83" t="s">
        <v>3</v>
      </c>
      <c r="E15" s="83" t="s">
        <v>4</v>
      </c>
      <c r="F15" s="84" t="s">
        <v>5</v>
      </c>
      <c r="G15" s="83" t="s">
        <v>6</v>
      </c>
      <c r="H15" s="85"/>
      <c r="I15" s="83" t="s">
        <v>44</v>
      </c>
      <c r="J15" s="84" t="s">
        <v>42</v>
      </c>
      <c r="K15" s="83" t="s">
        <v>43</v>
      </c>
      <c r="L15" s="107"/>
      <c r="M15" s="83" t="s">
        <v>443</v>
      </c>
      <c r="N15" s="84" t="s">
        <v>42</v>
      </c>
      <c r="O15" s="83" t="s">
        <v>43</v>
      </c>
      <c r="P15" s="136" t="s">
        <v>469</v>
      </c>
      <c r="Q15" s="125"/>
      <c r="R15" s="83" t="s">
        <v>444</v>
      </c>
      <c r="S15" s="84" t="s">
        <v>42</v>
      </c>
      <c r="T15" s="83" t="s">
        <v>43</v>
      </c>
      <c r="U15" s="136" t="s">
        <v>469</v>
      </c>
      <c r="V15" s="125"/>
      <c r="W15" s="83" t="s">
        <v>445</v>
      </c>
      <c r="X15" s="84" t="s">
        <v>42</v>
      </c>
      <c r="Y15" s="83" t="s">
        <v>43</v>
      </c>
      <c r="Z15" s="125"/>
      <c r="AA15" s="83" t="s">
        <v>446</v>
      </c>
      <c r="AB15" s="84" t="s">
        <v>42</v>
      </c>
      <c r="AC15" s="83" t="s">
        <v>43</v>
      </c>
      <c r="AD15" s="125"/>
      <c r="AE15" s="83" t="s">
        <v>447</v>
      </c>
      <c r="AF15" s="84" t="s">
        <v>42</v>
      </c>
      <c r="AG15" s="83" t="s">
        <v>43</v>
      </c>
      <c r="AH15" s="125"/>
      <c r="AI15" s="88"/>
      <c r="AJ15" s="88"/>
      <c r="AK15" s="109"/>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c r="BW15" s="132"/>
      <c r="BX15" s="132"/>
      <c r="BY15" s="132"/>
      <c r="BZ15" s="132"/>
      <c r="CA15" s="132"/>
      <c r="CB15" s="132"/>
      <c r="CC15" s="132"/>
      <c r="CD15" s="132"/>
      <c r="CE15" s="132"/>
      <c r="CF15" s="132"/>
    </row>
    <row r="16" spans="1:84" s="13" customFormat="1" ht="88.5" customHeight="1" x14ac:dyDescent="0.25">
      <c r="A16" s="11"/>
      <c r="B16" s="17" t="s">
        <v>303</v>
      </c>
      <c r="C16" s="18" t="s">
        <v>315</v>
      </c>
      <c r="D16" s="19" t="s">
        <v>79</v>
      </c>
      <c r="E16" s="20">
        <v>2022</v>
      </c>
      <c r="F16" s="19" t="s">
        <v>14</v>
      </c>
      <c r="G16" s="19" t="s">
        <v>15</v>
      </c>
      <c r="H16" s="14"/>
      <c r="I16" s="36">
        <f>SUM(J16:K16)</f>
        <v>0</v>
      </c>
      <c r="J16" s="36">
        <v>0</v>
      </c>
      <c r="K16" s="36">
        <v>0</v>
      </c>
      <c r="L16" s="108"/>
      <c r="M16" s="36"/>
      <c r="N16" s="36"/>
      <c r="O16" s="36"/>
      <c r="P16" s="36"/>
      <c r="Q16" s="108"/>
      <c r="R16" s="36"/>
      <c r="S16" s="36"/>
      <c r="T16" s="36"/>
      <c r="U16" s="36"/>
      <c r="V16" s="108"/>
      <c r="W16" s="36"/>
      <c r="X16" s="36"/>
      <c r="Y16" s="36"/>
      <c r="Z16" s="108"/>
      <c r="AA16" s="36"/>
      <c r="AB16" s="36"/>
      <c r="AC16" s="36"/>
      <c r="AD16" s="108"/>
      <c r="AE16" s="36"/>
      <c r="AF16" s="36"/>
      <c r="AG16" s="36"/>
      <c r="AH16" s="108"/>
      <c r="AI16" s="88"/>
      <c r="AJ16" s="111"/>
      <c r="AK16" s="110"/>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row>
    <row r="17" spans="1:84" ht="60" customHeight="1" x14ac:dyDescent="0.25">
      <c r="B17" s="17" t="s">
        <v>304</v>
      </c>
      <c r="C17" s="22" t="s">
        <v>316</v>
      </c>
      <c r="D17" s="23" t="s">
        <v>11</v>
      </c>
      <c r="E17" s="24">
        <v>2022</v>
      </c>
      <c r="F17" s="23" t="s">
        <v>14</v>
      </c>
      <c r="G17" s="23" t="s">
        <v>15</v>
      </c>
      <c r="I17" s="36">
        <f t="shared" ref="I17:I21" si="8">SUM(J17:K17)</f>
        <v>0</v>
      </c>
      <c r="J17" s="37">
        <v>0</v>
      </c>
      <c r="K17" s="37">
        <v>0</v>
      </c>
      <c r="L17" s="107"/>
      <c r="M17" s="36"/>
      <c r="N17" s="37"/>
      <c r="O17" s="37"/>
      <c r="P17" s="37"/>
      <c r="Q17" s="125"/>
      <c r="R17" s="36"/>
      <c r="S17" s="37"/>
      <c r="T17" s="37"/>
      <c r="U17" s="37"/>
      <c r="V17" s="125"/>
      <c r="W17" s="36"/>
      <c r="X17" s="37"/>
      <c r="Y17" s="37"/>
      <c r="Z17" s="125"/>
      <c r="AA17" s="36"/>
      <c r="AB17" s="37"/>
      <c r="AC17" s="37"/>
      <c r="AD17" s="125"/>
      <c r="AE17" s="36"/>
      <c r="AF17" s="37"/>
      <c r="AG17" s="37"/>
      <c r="AH17" s="125"/>
    </row>
    <row r="18" spans="1:84" s="13" customFormat="1" ht="67.5" customHeight="1" x14ac:dyDescent="0.25">
      <c r="A18" s="11"/>
      <c r="B18" s="17" t="s">
        <v>305</v>
      </c>
      <c r="C18" s="18" t="s">
        <v>322</v>
      </c>
      <c r="D18" s="19" t="s">
        <v>11</v>
      </c>
      <c r="E18" s="31" t="s">
        <v>321</v>
      </c>
      <c r="F18" s="19" t="s">
        <v>14</v>
      </c>
      <c r="G18" s="19" t="s">
        <v>15</v>
      </c>
      <c r="H18" s="14"/>
      <c r="I18" s="36">
        <f t="shared" si="8"/>
        <v>0</v>
      </c>
      <c r="J18" s="39">
        <v>0</v>
      </c>
      <c r="K18" s="39">
        <v>0</v>
      </c>
      <c r="L18" s="108"/>
      <c r="M18" s="36"/>
      <c r="N18" s="39"/>
      <c r="O18" s="39"/>
      <c r="P18" s="39"/>
      <c r="Q18" s="108"/>
      <c r="R18" s="36"/>
      <c r="S18" s="39"/>
      <c r="T18" s="39"/>
      <c r="U18" s="39"/>
      <c r="V18" s="108"/>
      <c r="W18" s="36"/>
      <c r="X18" s="39"/>
      <c r="Y18" s="39"/>
      <c r="Z18" s="108"/>
      <c r="AA18" s="36"/>
      <c r="AB18" s="39"/>
      <c r="AC18" s="39"/>
      <c r="AD18" s="108"/>
      <c r="AE18" s="36"/>
      <c r="AF18" s="39"/>
      <c r="AG18" s="39"/>
      <c r="AH18" s="108"/>
      <c r="AI18" s="88"/>
      <c r="AJ18" s="111"/>
      <c r="AK18" s="110"/>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row>
    <row r="19" spans="1:84" ht="87" customHeight="1" x14ac:dyDescent="0.25">
      <c r="B19" s="17" t="s">
        <v>306</v>
      </c>
      <c r="C19" s="22" t="s">
        <v>317</v>
      </c>
      <c r="D19" s="23" t="s">
        <v>9</v>
      </c>
      <c r="E19" s="24" t="s">
        <v>76</v>
      </c>
      <c r="F19" s="23" t="s">
        <v>14</v>
      </c>
      <c r="G19" s="23" t="s">
        <v>15</v>
      </c>
      <c r="I19" s="36">
        <f t="shared" si="8"/>
        <v>0</v>
      </c>
      <c r="J19" s="37">
        <v>0</v>
      </c>
      <c r="K19" s="37">
        <v>0</v>
      </c>
      <c r="L19" s="107"/>
      <c r="M19" s="36"/>
      <c r="N19" s="37"/>
      <c r="O19" s="37"/>
      <c r="P19" s="37"/>
      <c r="Q19" s="125"/>
      <c r="R19" s="36"/>
      <c r="S19" s="37"/>
      <c r="T19" s="37"/>
      <c r="U19" s="37"/>
      <c r="V19" s="125"/>
      <c r="W19" s="36"/>
      <c r="X19" s="37"/>
      <c r="Y19" s="37"/>
      <c r="Z19" s="125"/>
      <c r="AA19" s="36"/>
      <c r="AB19" s="37"/>
      <c r="AC19" s="37"/>
      <c r="AD19" s="125"/>
      <c r="AE19" s="36"/>
      <c r="AF19" s="37"/>
      <c r="AG19" s="37"/>
      <c r="AH19" s="125"/>
    </row>
    <row r="20" spans="1:84" s="13" customFormat="1" ht="60" customHeight="1" x14ac:dyDescent="0.25">
      <c r="A20" s="11"/>
      <c r="B20" s="17" t="s">
        <v>307</v>
      </c>
      <c r="C20" s="18" t="s">
        <v>318</v>
      </c>
      <c r="D20" s="19" t="s">
        <v>319</v>
      </c>
      <c r="E20" s="20" t="s">
        <v>36</v>
      </c>
      <c r="F20" s="19" t="s">
        <v>14</v>
      </c>
      <c r="G20" s="19" t="s">
        <v>15</v>
      </c>
      <c r="H20" s="14"/>
      <c r="I20" s="36">
        <f t="shared" si="8"/>
        <v>0</v>
      </c>
      <c r="J20" s="36">
        <v>0</v>
      </c>
      <c r="K20" s="36">
        <v>0</v>
      </c>
      <c r="L20" s="108"/>
      <c r="M20" s="36"/>
      <c r="N20" s="36"/>
      <c r="O20" s="36"/>
      <c r="P20" s="36"/>
      <c r="Q20" s="108"/>
      <c r="R20" s="36"/>
      <c r="S20" s="36"/>
      <c r="T20" s="36"/>
      <c r="U20" s="36"/>
      <c r="V20" s="108"/>
      <c r="W20" s="36"/>
      <c r="X20" s="36"/>
      <c r="Y20" s="36"/>
      <c r="Z20" s="108"/>
      <c r="AA20" s="36"/>
      <c r="AB20" s="36"/>
      <c r="AC20" s="36"/>
      <c r="AD20" s="108"/>
      <c r="AE20" s="36"/>
      <c r="AF20" s="36"/>
      <c r="AG20" s="36"/>
      <c r="AH20" s="108"/>
      <c r="AI20" s="88"/>
      <c r="AJ20" s="111"/>
      <c r="AK20" s="110"/>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133"/>
      <c r="CF20" s="133"/>
    </row>
    <row r="21" spans="1:84" ht="87" customHeight="1" thickBot="1" x14ac:dyDescent="0.3">
      <c r="B21" s="17" t="s">
        <v>308</v>
      </c>
      <c r="C21" s="22" t="s">
        <v>320</v>
      </c>
      <c r="D21" s="23" t="s">
        <v>11</v>
      </c>
      <c r="E21" s="24" t="s">
        <v>10</v>
      </c>
      <c r="F21" s="23" t="s">
        <v>14</v>
      </c>
      <c r="G21" s="23" t="s">
        <v>15</v>
      </c>
      <c r="I21" s="36">
        <f t="shared" si="8"/>
        <v>0</v>
      </c>
      <c r="J21" s="37">
        <v>0</v>
      </c>
      <c r="K21" s="37">
        <v>0</v>
      </c>
      <c r="L21" s="107"/>
      <c r="M21" s="36"/>
      <c r="N21" s="37"/>
      <c r="O21" s="37"/>
      <c r="P21" s="37"/>
      <c r="Q21" s="125"/>
      <c r="R21" s="36"/>
      <c r="S21" s="37"/>
      <c r="T21" s="37"/>
      <c r="U21" s="37"/>
      <c r="V21" s="125"/>
      <c r="W21" s="36"/>
      <c r="X21" s="37"/>
      <c r="Y21" s="37"/>
      <c r="Z21" s="125"/>
      <c r="AA21" s="36"/>
      <c r="AB21" s="37"/>
      <c r="AC21" s="37"/>
      <c r="AD21" s="125"/>
      <c r="AE21" s="36"/>
      <c r="AF21" s="37"/>
      <c r="AG21" s="37"/>
      <c r="AH21" s="125"/>
    </row>
    <row r="22" spans="1:84" s="13" customFormat="1" ht="60" customHeight="1" thickTop="1" thickBot="1" x14ac:dyDescent="0.3">
      <c r="A22" s="11"/>
      <c r="B22" s="17"/>
      <c r="C22" s="33"/>
      <c r="D22" s="19"/>
      <c r="E22" s="30"/>
      <c r="F22" s="31"/>
      <c r="G22" s="31"/>
      <c r="H22" s="14"/>
      <c r="I22" s="40">
        <f>SUM(I16:I20)</f>
        <v>0</v>
      </c>
      <c r="J22" s="40">
        <f>SUM(J16:J20)</f>
        <v>0</v>
      </c>
      <c r="K22" s="40">
        <f>SUM(K16:K20)</f>
        <v>0</v>
      </c>
      <c r="L22" s="107"/>
      <c r="M22" s="40">
        <f>SUM(M16:M20)</f>
        <v>0</v>
      </c>
      <c r="N22" s="40">
        <f>SUM(N16:N20)</f>
        <v>0</v>
      </c>
      <c r="O22" s="40">
        <f>SUM(O16:O20)</f>
        <v>0</v>
      </c>
      <c r="P22" s="40">
        <f>SUM(P16:P20)</f>
        <v>0</v>
      </c>
      <c r="Q22" s="125"/>
      <c r="R22" s="40">
        <f>SUM(R16:R20)</f>
        <v>0</v>
      </c>
      <c r="S22" s="40">
        <f>SUM(S16:S20)</f>
        <v>0</v>
      </c>
      <c r="T22" s="40">
        <f>SUM(T16:T20)</f>
        <v>0</v>
      </c>
      <c r="U22" s="40">
        <f>SUM(U16:U20)</f>
        <v>0</v>
      </c>
      <c r="V22" s="125"/>
      <c r="W22" s="40">
        <f>SUM(W16:W20)</f>
        <v>0</v>
      </c>
      <c r="X22" s="40">
        <f>SUM(X16:X20)</f>
        <v>0</v>
      </c>
      <c r="Y22" s="40">
        <f>SUM(Y16:Y20)</f>
        <v>0</v>
      </c>
      <c r="Z22" s="125"/>
      <c r="AA22" s="40">
        <f>SUM(AA16:AA20)</f>
        <v>0</v>
      </c>
      <c r="AB22" s="40">
        <f>SUM(AB16:AB20)</f>
        <v>0</v>
      </c>
      <c r="AC22" s="40">
        <f>SUM(AC16:AC20)</f>
        <v>0</v>
      </c>
      <c r="AD22" s="125"/>
      <c r="AE22" s="40">
        <f>SUM(AE16:AE20)</f>
        <v>0</v>
      </c>
      <c r="AF22" s="40">
        <f>SUM(AF16:AF20)</f>
        <v>0</v>
      </c>
      <c r="AG22" s="40">
        <f>SUM(AG16:AG20)</f>
        <v>0</v>
      </c>
      <c r="AH22" s="125"/>
      <c r="AI22" s="88"/>
      <c r="AJ22" s="111"/>
      <c r="AK22" s="110"/>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row>
    <row r="23" spans="1:84" ht="15.75" thickTop="1" x14ac:dyDescent="0.25">
      <c r="B23" s="4"/>
      <c r="E23"/>
      <c r="F23"/>
      <c r="G23"/>
      <c r="I23"/>
      <c r="J23"/>
      <c r="K23" s="1">
        <f>SUM(J22:K22)</f>
        <v>0</v>
      </c>
      <c r="L23" s="107"/>
      <c r="M23"/>
      <c r="N23"/>
      <c r="O23" s="1">
        <f>SUM(N22:O22)</f>
        <v>0</v>
      </c>
      <c r="P23"/>
      <c r="Q23" s="125"/>
      <c r="R23"/>
      <c r="S23"/>
      <c r="T23" s="1">
        <f>SUM(S22:T22)</f>
        <v>0</v>
      </c>
      <c r="U23"/>
      <c r="V23" s="125"/>
      <c r="W23"/>
      <c r="X23"/>
      <c r="Y23" s="1">
        <f>SUM(X22:Y22)</f>
        <v>0</v>
      </c>
      <c r="Z23" s="125"/>
      <c r="AA23"/>
      <c r="AB23"/>
      <c r="AC23" s="1">
        <f>SUM(AB22:AC22)</f>
        <v>0</v>
      </c>
      <c r="AD23" s="125"/>
      <c r="AE23"/>
      <c r="AF23"/>
      <c r="AG23" s="1">
        <f>SUM(AF22:AG22)</f>
        <v>0</v>
      </c>
      <c r="AH23" s="125"/>
    </row>
    <row r="24" spans="1:84" ht="60" customHeight="1" x14ac:dyDescent="0.25">
      <c r="B24" s="3"/>
      <c r="C24" s="3"/>
      <c r="D24" s="3"/>
      <c r="E24" s="3"/>
      <c r="F24" s="3"/>
      <c r="G24" s="3"/>
      <c r="I24" s="3"/>
      <c r="J24" s="3"/>
      <c r="K24" s="3"/>
      <c r="L24" s="107"/>
      <c r="M24" s="122"/>
      <c r="N24" s="124"/>
      <c r="O24" s="124"/>
      <c r="P24" s="135"/>
      <c r="Q24" s="125"/>
      <c r="R24" s="122"/>
      <c r="S24" s="124"/>
      <c r="T24" s="124"/>
      <c r="U24" s="135"/>
      <c r="V24" s="125"/>
      <c r="W24" s="122"/>
      <c r="X24" s="124"/>
      <c r="Y24" s="124"/>
      <c r="Z24" s="125"/>
      <c r="AA24" s="122"/>
      <c r="AB24" s="124"/>
      <c r="AC24" s="124"/>
      <c r="AD24" s="125"/>
      <c r="AE24" s="122"/>
      <c r="AF24" s="124"/>
      <c r="AG24" s="124"/>
      <c r="AH24" s="125"/>
    </row>
    <row r="25" spans="1:84" x14ac:dyDescent="0.25">
      <c r="B25" s="4"/>
      <c r="E25"/>
      <c r="F25"/>
      <c r="G25"/>
      <c r="I25"/>
      <c r="J25"/>
      <c r="K25"/>
      <c r="L25" s="109"/>
      <c r="M25"/>
      <c r="N25"/>
      <c r="O25"/>
      <c r="P25"/>
      <c r="Q25" s="109"/>
      <c r="R25"/>
      <c r="S25"/>
      <c r="T25"/>
      <c r="U25"/>
      <c r="V25" s="109"/>
      <c r="W25"/>
      <c r="X25"/>
      <c r="Y25"/>
      <c r="Z25" s="109"/>
      <c r="AA25"/>
      <c r="AB25"/>
      <c r="AC25"/>
      <c r="AD25" s="109"/>
      <c r="AE25"/>
      <c r="AF25"/>
      <c r="AG25"/>
      <c r="AH25" s="109"/>
    </row>
    <row r="26" spans="1:84" x14ac:dyDescent="0.25">
      <c r="B26" s="4"/>
      <c r="E26"/>
      <c r="F26"/>
      <c r="G26"/>
      <c r="I26"/>
      <c r="J26"/>
      <c r="K26"/>
      <c r="L26" s="109"/>
      <c r="M26"/>
      <c r="N26"/>
      <c r="O26"/>
      <c r="P26"/>
      <c r="Q26" s="109"/>
      <c r="R26"/>
      <c r="S26"/>
      <c r="T26"/>
      <c r="U26"/>
      <c r="V26" s="109"/>
      <c r="W26"/>
      <c r="X26"/>
      <c r="Y26"/>
      <c r="Z26" s="109"/>
      <c r="AA26"/>
      <c r="AB26"/>
      <c r="AC26"/>
      <c r="AD26" s="109"/>
      <c r="AE26"/>
      <c r="AF26"/>
      <c r="AG26"/>
      <c r="AH26" s="109"/>
    </row>
    <row r="27" spans="1:84" x14ac:dyDescent="0.25">
      <c r="B27" s="4"/>
      <c r="E27"/>
      <c r="F27"/>
      <c r="G27"/>
      <c r="I27"/>
      <c r="J27"/>
      <c r="K27"/>
      <c r="L27" s="109"/>
      <c r="M27"/>
      <c r="N27"/>
      <c r="O27"/>
      <c r="P27"/>
      <c r="Q27" s="109"/>
      <c r="R27"/>
      <c r="S27"/>
      <c r="T27"/>
      <c r="U27"/>
      <c r="V27" s="109"/>
      <c r="W27"/>
      <c r="X27"/>
      <c r="Y27"/>
      <c r="Z27" s="109"/>
      <c r="AA27"/>
      <c r="AB27"/>
      <c r="AC27"/>
      <c r="AD27" s="109"/>
      <c r="AE27"/>
      <c r="AF27"/>
      <c r="AG27"/>
      <c r="AH27" s="109"/>
    </row>
    <row r="28" spans="1:84" x14ac:dyDescent="0.25">
      <c r="E28"/>
      <c r="F28"/>
      <c r="G28"/>
      <c r="I28"/>
      <c r="J28"/>
      <c r="K28"/>
      <c r="L28" s="109"/>
      <c r="M28"/>
      <c r="N28"/>
      <c r="O28"/>
      <c r="P28"/>
      <c r="Q28" s="109"/>
      <c r="R28"/>
      <c r="S28"/>
      <c r="T28"/>
      <c r="U28"/>
      <c r="V28" s="109"/>
      <c r="W28"/>
      <c r="X28"/>
      <c r="Y28"/>
      <c r="Z28" s="109"/>
      <c r="AA28"/>
      <c r="AB28"/>
      <c r="AC28"/>
      <c r="AD28" s="109"/>
      <c r="AE28"/>
      <c r="AF28"/>
      <c r="AG28"/>
      <c r="AH28" s="109"/>
    </row>
    <row r="29" spans="1:84" x14ac:dyDescent="0.25">
      <c r="E29"/>
      <c r="F29"/>
      <c r="G29"/>
      <c r="I29"/>
      <c r="J29"/>
      <c r="K29"/>
      <c r="L29" s="109"/>
      <c r="M29"/>
      <c r="N29"/>
      <c r="O29"/>
      <c r="P29"/>
      <c r="Q29" s="109"/>
      <c r="R29"/>
      <c r="S29"/>
      <c r="T29"/>
      <c r="U29"/>
      <c r="V29" s="109"/>
      <c r="W29"/>
      <c r="X29"/>
      <c r="Y29"/>
      <c r="Z29" s="109"/>
      <c r="AA29"/>
      <c r="AB29"/>
      <c r="AC29"/>
      <c r="AD29" s="109"/>
      <c r="AE29"/>
      <c r="AF29"/>
      <c r="AG29"/>
      <c r="AH29" s="109"/>
    </row>
  </sheetData>
  <mergeCells count="8">
    <mergeCell ref="B3:G3"/>
    <mergeCell ref="L11:L13"/>
    <mergeCell ref="B14:G14"/>
    <mergeCell ref="AH11:AH13"/>
    <mergeCell ref="AD11:AD13"/>
    <mergeCell ref="Z11:Z13"/>
    <mergeCell ref="V11:V13"/>
    <mergeCell ref="Q11:Q13"/>
  </mergeCells>
  <phoneticPr fontId="47" type="noConversion"/>
  <pageMargins left="0.31496062992125984" right="0.31496062992125984" top="0.35433070866141736" bottom="0.35433070866141736" header="0.31496062992125984" footer="0.31496062992125984"/>
  <pageSetup paperSize="9" scale="48" orientation="landscape" horizontalDpi="4294967293" verticalDpi="4294967293" r:id="rId1"/>
  <rowBreaks count="1" manualBreakCount="1">
    <brk id="13" max="32" man="1"/>
  </rowBreaks>
  <colBreaks count="2" manualBreakCount="2">
    <brk id="16" max="22" man="1"/>
    <brk id="25" max="2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14"/>
  <sheetViews>
    <sheetView zoomScale="80" zoomScaleNormal="80" zoomScaleSheetLayoutView="80" workbookViewId="0">
      <pane xSplit="8" ySplit="4" topLeftCell="I5" activePane="bottomRight" state="frozen"/>
      <selection pane="topRight" activeCell="I1" sqref="I1"/>
      <selection pane="bottomLeft" activeCell="A5" sqref="A5"/>
      <selection pane="bottomRight" activeCell="C2" sqref="C2"/>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3" style="1" customWidth="1"/>
    <col min="9" max="9" width="19.140625" style="1" customWidth="1"/>
    <col min="10" max="11" width="18.28515625" style="1" customWidth="1"/>
    <col min="12" max="12" width="3.7109375" style="1" customWidth="1"/>
    <col min="13" max="13" width="19.140625" style="1" customWidth="1"/>
    <col min="14" max="16" width="18.28515625" style="1" customWidth="1"/>
    <col min="17" max="17" width="3.7109375" style="1" customWidth="1"/>
    <col min="18" max="18" width="19.140625" style="1" customWidth="1"/>
    <col min="19" max="21" width="18.28515625" style="1" customWidth="1"/>
    <col min="22" max="22" width="3.7109375" style="1" customWidth="1"/>
    <col min="23" max="23" width="19.140625" style="1" customWidth="1"/>
    <col min="24" max="25" width="18.28515625" style="1" customWidth="1"/>
    <col min="26" max="26" width="3.7109375" style="1" customWidth="1"/>
    <col min="27" max="27" width="19.140625" style="1" customWidth="1"/>
    <col min="28" max="29" width="18.28515625" style="1" customWidth="1"/>
    <col min="30" max="30" width="3.7109375" style="1" customWidth="1"/>
    <col min="31" max="31" width="19.140625" style="1" customWidth="1"/>
    <col min="32" max="33" width="18.28515625" style="1" customWidth="1"/>
    <col min="34" max="34" width="3.7109375" style="1" customWidth="1"/>
    <col min="35" max="35" width="17.28515625" style="1" customWidth="1"/>
    <col min="36" max="36" width="8.7109375" style="1" customWidth="1"/>
    <col min="37" max="37" width="1.42578125" customWidth="1"/>
    <col min="38" max="39" width="8.7109375" style="1" customWidth="1"/>
  </cols>
  <sheetData>
    <row r="2" spans="1:39" ht="35.25" customHeight="1" x14ac:dyDescent="0.25">
      <c r="C2" s="87" t="s">
        <v>436</v>
      </c>
      <c r="G2" s="116"/>
      <c r="I2" s="112">
        <f>I13</f>
        <v>5560000</v>
      </c>
      <c r="J2" s="112">
        <f t="shared" ref="J2:K2" si="0">J13</f>
        <v>157000</v>
      </c>
      <c r="K2" s="112">
        <f t="shared" si="0"/>
        <v>5403000</v>
      </c>
      <c r="M2" s="112">
        <f>M13</f>
        <v>0</v>
      </c>
      <c r="N2" s="127">
        <f t="shared" ref="N2:O2" si="1">N13</f>
        <v>0</v>
      </c>
      <c r="O2" s="127">
        <f t="shared" si="1"/>
        <v>0</v>
      </c>
      <c r="P2" s="127"/>
      <c r="R2" s="112">
        <f>R13</f>
        <v>5500000</v>
      </c>
      <c r="S2" s="127">
        <f t="shared" ref="S2:T2" si="2">S13</f>
        <v>97000</v>
      </c>
      <c r="T2" s="127">
        <f t="shared" si="2"/>
        <v>5403000</v>
      </c>
      <c r="U2" s="127"/>
      <c r="W2" s="112">
        <f>W13</f>
        <v>45000</v>
      </c>
      <c r="X2" s="127">
        <f t="shared" ref="X2:Y2" si="3">X13</f>
        <v>45000</v>
      </c>
      <c r="Y2" s="127">
        <f t="shared" si="3"/>
        <v>0</v>
      </c>
      <c r="AA2" s="112">
        <f>AA13</f>
        <v>15000</v>
      </c>
      <c r="AB2" s="127">
        <f t="shared" ref="AB2:AC2" si="4">AB13</f>
        <v>15000</v>
      </c>
      <c r="AC2" s="127">
        <f t="shared" si="4"/>
        <v>0</v>
      </c>
      <c r="AE2" s="112">
        <f>AE13</f>
        <v>0</v>
      </c>
      <c r="AF2" s="127">
        <f t="shared" ref="AF2:AG2" si="5">AF13</f>
        <v>0</v>
      </c>
      <c r="AG2" s="127">
        <f t="shared" si="5"/>
        <v>0</v>
      </c>
    </row>
    <row r="3" spans="1:39" ht="32.25" customHeight="1" x14ac:dyDescent="0.25">
      <c r="B3" s="180" t="s">
        <v>323</v>
      </c>
      <c r="C3" s="181"/>
      <c r="D3" s="181"/>
      <c r="E3" s="181"/>
      <c r="F3" s="181"/>
      <c r="G3" s="181"/>
      <c r="H3" s="35"/>
      <c r="I3" s="34"/>
      <c r="J3" s="34"/>
      <c r="K3" s="34"/>
      <c r="L3" s="5"/>
      <c r="M3" s="34"/>
      <c r="N3" s="34"/>
      <c r="O3" s="34"/>
      <c r="P3" s="34"/>
      <c r="Q3" s="5"/>
      <c r="R3" s="34"/>
      <c r="S3" s="34"/>
      <c r="T3" s="34"/>
      <c r="U3" s="34"/>
      <c r="V3" s="5"/>
      <c r="W3" s="34"/>
      <c r="X3" s="34"/>
      <c r="Y3" s="34"/>
      <c r="Z3" s="5"/>
      <c r="AA3" s="34"/>
      <c r="AB3" s="34"/>
      <c r="AC3" s="34"/>
      <c r="AD3" s="5"/>
      <c r="AE3" s="34"/>
      <c r="AF3" s="34"/>
      <c r="AG3" s="34"/>
      <c r="AH3" s="5"/>
    </row>
    <row r="4" spans="1:39" s="13" customFormat="1" ht="36" customHeight="1" x14ac:dyDescent="0.25">
      <c r="A4" s="11"/>
      <c r="B4" s="130" t="s">
        <v>1</v>
      </c>
      <c r="C4" s="130" t="s">
        <v>2</v>
      </c>
      <c r="D4" s="130" t="s">
        <v>3</v>
      </c>
      <c r="E4" s="130" t="s">
        <v>4</v>
      </c>
      <c r="F4" s="131" t="s">
        <v>5</v>
      </c>
      <c r="G4" s="130" t="s">
        <v>6</v>
      </c>
      <c r="H4" s="14"/>
      <c r="I4" s="130" t="s">
        <v>44</v>
      </c>
      <c r="J4" s="131" t="s">
        <v>42</v>
      </c>
      <c r="K4" s="130" t="s">
        <v>43</v>
      </c>
      <c r="L4" s="12"/>
      <c r="M4" s="130" t="s">
        <v>443</v>
      </c>
      <c r="N4" s="131" t="s">
        <v>42</v>
      </c>
      <c r="O4" s="130" t="s">
        <v>43</v>
      </c>
      <c r="P4" s="136" t="s">
        <v>469</v>
      </c>
      <c r="Q4" s="12"/>
      <c r="R4" s="130" t="s">
        <v>444</v>
      </c>
      <c r="S4" s="131" t="s">
        <v>42</v>
      </c>
      <c r="T4" s="130" t="s">
        <v>43</v>
      </c>
      <c r="U4" s="136" t="s">
        <v>469</v>
      </c>
      <c r="V4" s="12"/>
      <c r="W4" s="130" t="s">
        <v>445</v>
      </c>
      <c r="X4" s="131" t="s">
        <v>42</v>
      </c>
      <c r="Y4" s="130" t="s">
        <v>43</v>
      </c>
      <c r="Z4" s="12"/>
      <c r="AA4" s="130" t="s">
        <v>446</v>
      </c>
      <c r="AB4" s="131" t="s">
        <v>42</v>
      </c>
      <c r="AC4" s="130" t="s">
        <v>43</v>
      </c>
      <c r="AD4" s="12"/>
      <c r="AE4" s="130" t="s">
        <v>447</v>
      </c>
      <c r="AF4" s="131" t="s">
        <v>42</v>
      </c>
      <c r="AG4" s="130" t="s">
        <v>43</v>
      </c>
      <c r="AH4" s="12"/>
      <c r="AI4" s="14"/>
      <c r="AJ4" s="14"/>
      <c r="AL4" s="14"/>
      <c r="AM4" s="14"/>
    </row>
    <row r="5" spans="1:39" s="13" customFormat="1" ht="60" customHeight="1" x14ac:dyDescent="0.25">
      <c r="A5" s="11"/>
      <c r="B5" s="17" t="s">
        <v>441</v>
      </c>
      <c r="C5" s="18" t="s">
        <v>504</v>
      </c>
      <c r="D5" s="19" t="s">
        <v>393</v>
      </c>
      <c r="E5" s="19" t="s">
        <v>284</v>
      </c>
      <c r="F5" s="19" t="s">
        <v>15</v>
      </c>
      <c r="G5" s="19" t="s">
        <v>15</v>
      </c>
      <c r="H5" s="14"/>
      <c r="I5" s="36">
        <f>SUM(J5:K5)</f>
        <v>0</v>
      </c>
      <c r="J5" s="36">
        <v>0</v>
      </c>
      <c r="K5" s="36">
        <v>0</v>
      </c>
      <c r="L5" s="12"/>
      <c r="M5" s="36"/>
      <c r="N5" s="36"/>
      <c r="O5" s="36"/>
      <c r="P5" s="36"/>
      <c r="Q5" s="12"/>
      <c r="R5" s="36"/>
      <c r="S5" s="36"/>
      <c r="T5" s="36"/>
      <c r="U5" s="36"/>
      <c r="V5" s="12"/>
      <c r="W5" s="36"/>
      <c r="X5" s="36"/>
      <c r="Y5" s="36"/>
      <c r="Z5" s="12"/>
      <c r="AA5" s="36"/>
      <c r="AB5" s="36"/>
      <c r="AC5" s="36"/>
      <c r="AD5" s="12"/>
      <c r="AE5" s="36"/>
      <c r="AF5" s="36"/>
      <c r="AG5" s="36"/>
      <c r="AH5" s="12"/>
      <c r="AI5" s="1"/>
      <c r="AJ5" s="14"/>
      <c r="AL5" s="14"/>
      <c r="AM5" s="14"/>
    </row>
    <row r="6" spans="1:39" ht="65.25" customHeight="1" x14ac:dyDescent="0.25">
      <c r="B6" s="17" t="s">
        <v>324</v>
      </c>
      <c r="C6" s="22" t="s">
        <v>374</v>
      </c>
      <c r="D6" s="23" t="s">
        <v>394</v>
      </c>
      <c r="E6" s="23" t="s">
        <v>283</v>
      </c>
      <c r="F6" s="19" t="s">
        <v>18</v>
      </c>
      <c r="G6" s="19" t="s">
        <v>57</v>
      </c>
      <c r="I6" s="36">
        <f t="shared" ref="I6:I12" si="6">SUM(J6:K6)</f>
        <v>0</v>
      </c>
      <c r="J6" s="37">
        <v>0</v>
      </c>
      <c r="K6" s="37">
        <v>0</v>
      </c>
      <c r="L6" s="3"/>
      <c r="M6" s="36"/>
      <c r="N6" s="37"/>
      <c r="O6" s="37"/>
      <c r="P6" s="37"/>
      <c r="Q6" s="124"/>
      <c r="R6" s="36"/>
      <c r="S6" s="37"/>
      <c r="T6" s="37"/>
      <c r="U6" s="37"/>
      <c r="V6" s="124"/>
      <c r="W6" s="36"/>
      <c r="X6" s="37"/>
      <c r="Y6" s="37"/>
      <c r="Z6" s="124"/>
      <c r="AA6" s="36"/>
      <c r="AB6" s="37"/>
      <c r="AC6" s="37"/>
      <c r="AD6" s="124"/>
      <c r="AE6" s="36"/>
      <c r="AF6" s="37"/>
      <c r="AG6" s="37"/>
      <c r="AH6" s="124"/>
    </row>
    <row r="7" spans="1:39" ht="60" customHeight="1" x14ac:dyDescent="0.25">
      <c r="B7" s="17" t="s">
        <v>325</v>
      </c>
      <c r="C7" s="22" t="s">
        <v>331</v>
      </c>
      <c r="D7" s="23" t="s">
        <v>64</v>
      </c>
      <c r="E7" s="23" t="s">
        <v>10</v>
      </c>
      <c r="F7" s="79">
        <v>45000</v>
      </c>
      <c r="G7" s="23" t="s">
        <v>11</v>
      </c>
      <c r="I7" s="36">
        <f t="shared" si="6"/>
        <v>45000</v>
      </c>
      <c r="J7" s="37">
        <v>45000</v>
      </c>
      <c r="K7" s="37">
        <v>0</v>
      </c>
      <c r="L7" s="3"/>
      <c r="M7" s="36"/>
      <c r="N7" s="37"/>
      <c r="O7" s="37"/>
      <c r="P7" s="37"/>
      <c r="Q7" s="124"/>
      <c r="R7" s="36"/>
      <c r="S7" s="37"/>
      <c r="T7" s="37"/>
      <c r="U7" s="37"/>
      <c r="V7" s="124"/>
      <c r="W7" s="36">
        <f>SUM(X7:Y7)</f>
        <v>45000</v>
      </c>
      <c r="X7" s="37">
        <v>45000</v>
      </c>
      <c r="Y7" s="37">
        <v>0</v>
      </c>
      <c r="Z7" s="124"/>
      <c r="AA7" s="36"/>
      <c r="AB7" s="37"/>
      <c r="AC7" s="37"/>
      <c r="AD7" s="124"/>
      <c r="AE7" s="36"/>
      <c r="AF7" s="37"/>
      <c r="AG7" s="37"/>
      <c r="AH7" s="124"/>
    </row>
    <row r="8" spans="1:39" ht="60" customHeight="1" x14ac:dyDescent="0.25">
      <c r="B8" s="17" t="s">
        <v>326</v>
      </c>
      <c r="C8" s="22" t="s">
        <v>390</v>
      </c>
      <c r="D8" s="23" t="s">
        <v>64</v>
      </c>
      <c r="E8" s="23">
        <v>2024</v>
      </c>
      <c r="F8" s="79">
        <v>15000</v>
      </c>
      <c r="G8" s="23" t="s">
        <v>11</v>
      </c>
      <c r="I8" s="36">
        <f t="shared" ref="I8" si="7">SUM(J8:K8)</f>
        <v>15000</v>
      </c>
      <c r="J8" s="37">
        <v>15000</v>
      </c>
      <c r="K8" s="37">
        <v>0</v>
      </c>
      <c r="L8" s="100"/>
      <c r="M8" s="36"/>
      <c r="N8" s="37"/>
      <c r="O8" s="37"/>
      <c r="P8" s="37"/>
      <c r="Q8" s="124"/>
      <c r="R8" s="36"/>
      <c r="S8" s="37"/>
      <c r="T8" s="37"/>
      <c r="U8" s="37"/>
      <c r="V8" s="124"/>
      <c r="W8" s="36"/>
      <c r="X8" s="37"/>
      <c r="Y8" s="37"/>
      <c r="Z8" s="124"/>
      <c r="AA8" s="36">
        <f>SUM(AB8:AC8)</f>
        <v>15000</v>
      </c>
      <c r="AB8" s="37">
        <v>15000</v>
      </c>
      <c r="AC8" s="37">
        <v>0</v>
      </c>
      <c r="AD8" s="124"/>
      <c r="AE8" s="36"/>
      <c r="AF8" s="37"/>
      <c r="AG8" s="37"/>
      <c r="AH8" s="124"/>
    </row>
    <row r="9" spans="1:39" ht="67.5" customHeight="1" x14ac:dyDescent="0.25">
      <c r="B9" s="17" t="s">
        <v>327</v>
      </c>
      <c r="C9" s="22" t="s">
        <v>329</v>
      </c>
      <c r="D9" s="23" t="s">
        <v>9</v>
      </c>
      <c r="E9" s="32">
        <v>2021</v>
      </c>
      <c r="F9" s="31" t="s">
        <v>14</v>
      </c>
      <c r="G9" s="26" t="s">
        <v>15</v>
      </c>
      <c r="I9" s="36">
        <f t="shared" si="6"/>
        <v>0</v>
      </c>
      <c r="J9" s="38">
        <v>0</v>
      </c>
      <c r="K9" s="38">
        <v>0</v>
      </c>
      <c r="L9" s="3"/>
      <c r="M9" s="36"/>
      <c r="N9" s="38"/>
      <c r="O9" s="38"/>
      <c r="P9" s="38"/>
      <c r="Q9" s="124"/>
      <c r="R9" s="36"/>
      <c r="S9" s="38"/>
      <c r="T9" s="38"/>
      <c r="U9" s="38"/>
      <c r="V9" s="124"/>
      <c r="W9" s="36"/>
      <c r="X9" s="38"/>
      <c r="Y9" s="38"/>
      <c r="Z9" s="124"/>
      <c r="AA9" s="36"/>
      <c r="AB9" s="38"/>
      <c r="AC9" s="38"/>
      <c r="AD9" s="124"/>
      <c r="AE9" s="36"/>
      <c r="AF9" s="38"/>
      <c r="AG9" s="38"/>
      <c r="AH9" s="124"/>
    </row>
    <row r="10" spans="1:39" s="13" customFormat="1" ht="60" customHeight="1" x14ac:dyDescent="0.25">
      <c r="A10" s="11"/>
      <c r="B10" s="17" t="s">
        <v>328</v>
      </c>
      <c r="C10" s="18" t="s">
        <v>523</v>
      </c>
      <c r="D10" s="19" t="s">
        <v>332</v>
      </c>
      <c r="E10" s="19" t="s">
        <v>76</v>
      </c>
      <c r="F10" s="19" t="s">
        <v>333</v>
      </c>
      <c r="G10" s="19" t="s">
        <v>334</v>
      </c>
      <c r="H10" s="14"/>
      <c r="I10" s="36">
        <f t="shared" si="6"/>
        <v>5500000</v>
      </c>
      <c r="J10" s="36">
        <v>97000</v>
      </c>
      <c r="K10" s="36">
        <v>5403000</v>
      </c>
      <c r="L10" s="12"/>
      <c r="M10" s="36"/>
      <c r="N10" s="36"/>
      <c r="O10" s="36"/>
      <c r="P10" s="138"/>
      <c r="Q10" s="12"/>
      <c r="R10" s="36">
        <f>SUM(S10:T10)</f>
        <v>5500000</v>
      </c>
      <c r="S10" s="36">
        <v>97000</v>
      </c>
      <c r="T10" s="36">
        <v>5403000</v>
      </c>
      <c r="U10" s="138" t="s">
        <v>493</v>
      </c>
      <c r="V10" s="12"/>
      <c r="W10" s="36"/>
      <c r="X10" s="36"/>
      <c r="Y10" s="36"/>
      <c r="Z10" s="12"/>
      <c r="AA10" s="36"/>
      <c r="AB10" s="36"/>
      <c r="AC10" s="36"/>
      <c r="AD10" s="12"/>
      <c r="AE10" s="36"/>
      <c r="AF10" s="36"/>
      <c r="AG10" s="36"/>
      <c r="AH10" s="12"/>
      <c r="AI10" s="1"/>
      <c r="AJ10" s="14"/>
      <c r="AL10" s="14"/>
      <c r="AM10" s="14"/>
    </row>
    <row r="11" spans="1:39" ht="87" customHeight="1" x14ac:dyDescent="0.25">
      <c r="B11" s="17" t="s">
        <v>391</v>
      </c>
      <c r="C11" s="22" t="s">
        <v>442</v>
      </c>
      <c r="D11" s="23" t="s">
        <v>20</v>
      </c>
      <c r="E11" s="23" t="s">
        <v>10</v>
      </c>
      <c r="F11" s="27" t="s">
        <v>14</v>
      </c>
      <c r="G11" s="23" t="s">
        <v>15</v>
      </c>
      <c r="I11" s="36">
        <f t="shared" ref="I11" si="8">SUM(J11:K11)</f>
        <v>0</v>
      </c>
      <c r="J11" s="37">
        <v>0</v>
      </c>
      <c r="K11" s="37">
        <v>0</v>
      </c>
      <c r="L11" s="118"/>
      <c r="M11" s="36"/>
      <c r="N11" s="37"/>
      <c r="O11" s="37"/>
      <c r="P11" s="37"/>
      <c r="Q11" s="124"/>
      <c r="R11" s="36"/>
      <c r="S11" s="37"/>
      <c r="T11" s="37"/>
      <c r="U11" s="37"/>
      <c r="V11" s="124"/>
      <c r="W11" s="36"/>
      <c r="X11" s="37"/>
      <c r="Y11" s="37"/>
      <c r="Z11" s="124"/>
      <c r="AA11" s="36"/>
      <c r="AB11" s="37"/>
      <c r="AC11" s="37"/>
      <c r="AD11" s="124"/>
      <c r="AE11" s="36"/>
      <c r="AF11" s="37"/>
      <c r="AG11" s="37"/>
      <c r="AH11" s="124"/>
    </row>
    <row r="12" spans="1:39" ht="87" customHeight="1" thickBot="1" x14ac:dyDescent="0.3">
      <c r="B12" s="17" t="s">
        <v>392</v>
      </c>
      <c r="C12" s="22" t="s">
        <v>330</v>
      </c>
      <c r="D12" s="23" t="s">
        <v>54</v>
      </c>
      <c r="E12" s="23" t="s">
        <v>25</v>
      </c>
      <c r="F12" s="27" t="s">
        <v>14</v>
      </c>
      <c r="G12" s="23" t="s">
        <v>15</v>
      </c>
      <c r="I12" s="36">
        <f t="shared" si="6"/>
        <v>0</v>
      </c>
      <c r="J12" s="37">
        <v>0</v>
      </c>
      <c r="K12" s="37">
        <v>0</v>
      </c>
      <c r="L12" s="3"/>
      <c r="M12" s="36"/>
      <c r="N12" s="37"/>
      <c r="O12" s="37"/>
      <c r="P12" s="37"/>
      <c r="Q12" s="124"/>
      <c r="R12" s="36"/>
      <c r="S12" s="37"/>
      <c r="T12" s="37"/>
      <c r="U12" s="37"/>
      <c r="V12" s="124"/>
      <c r="W12" s="36"/>
      <c r="X12" s="37"/>
      <c r="Y12" s="37"/>
      <c r="Z12" s="124"/>
      <c r="AA12" s="36"/>
      <c r="AB12" s="37"/>
      <c r="AC12" s="37"/>
      <c r="AD12" s="124"/>
      <c r="AE12" s="36"/>
      <c r="AF12" s="37"/>
      <c r="AG12" s="37"/>
      <c r="AH12" s="124"/>
    </row>
    <row r="13" spans="1:39" s="13" customFormat="1" ht="60" customHeight="1" thickTop="1" thickBot="1" x14ac:dyDescent="0.3">
      <c r="A13" s="11"/>
      <c r="B13" s="17"/>
      <c r="C13" s="33"/>
      <c r="D13" s="19"/>
      <c r="E13" s="30"/>
      <c r="F13" s="31"/>
      <c r="G13" s="31"/>
      <c r="H13" s="14"/>
      <c r="I13" s="40">
        <f>SUM(I5:I12)</f>
        <v>5560000</v>
      </c>
      <c r="J13" s="40">
        <f>SUM(J5:J12)</f>
        <v>157000</v>
      </c>
      <c r="K13" s="40">
        <f>SUM(K5:K12)</f>
        <v>5403000</v>
      </c>
      <c r="L13" s="155"/>
      <c r="M13" s="40">
        <f>SUM(M5:M12)</f>
        <v>0</v>
      </c>
      <c r="N13" s="40">
        <f>SUM(N5:N12)</f>
        <v>0</v>
      </c>
      <c r="O13" s="40">
        <f>SUM(O5:O12)</f>
        <v>0</v>
      </c>
      <c r="P13" s="40">
        <f>SUM(P5:P12)</f>
        <v>0</v>
      </c>
      <c r="Q13" s="155"/>
      <c r="R13" s="40">
        <f>SUM(R5:R12)</f>
        <v>5500000</v>
      </c>
      <c r="S13" s="40">
        <f>SUM(S5:S12)</f>
        <v>97000</v>
      </c>
      <c r="T13" s="40">
        <f>SUM(T5:T12)</f>
        <v>5403000</v>
      </c>
      <c r="U13" s="40">
        <f>SUM(U5:U12)</f>
        <v>0</v>
      </c>
      <c r="V13" s="155"/>
      <c r="W13" s="40">
        <f>SUM(W5:W12)</f>
        <v>45000</v>
      </c>
      <c r="X13" s="40">
        <f>SUM(X5:X12)</f>
        <v>45000</v>
      </c>
      <c r="Y13" s="40">
        <f>SUM(Y5:Y12)</f>
        <v>0</v>
      </c>
      <c r="Z13" s="155"/>
      <c r="AA13" s="40">
        <f>SUM(AA5:AA12)</f>
        <v>15000</v>
      </c>
      <c r="AB13" s="40">
        <f>SUM(AB5:AB12)</f>
        <v>15000</v>
      </c>
      <c r="AC13" s="40">
        <f>SUM(AC5:AC12)</f>
        <v>0</v>
      </c>
      <c r="AD13" s="155"/>
      <c r="AE13" s="40">
        <f>SUM(AE5:AE12)</f>
        <v>0</v>
      </c>
      <c r="AF13" s="40">
        <f>SUM(AF5:AF12)</f>
        <v>0</v>
      </c>
      <c r="AG13" s="40">
        <f>SUM(AG5:AG12)</f>
        <v>0</v>
      </c>
      <c r="AH13" s="155"/>
      <c r="AI13" s="1"/>
      <c r="AJ13" s="14"/>
      <c r="AL13" s="14"/>
      <c r="AM13" s="14"/>
    </row>
    <row r="14" spans="1:39" ht="15.75" thickTop="1" x14ac:dyDescent="0.25">
      <c r="B14" s="4"/>
      <c r="E14"/>
      <c r="F14"/>
      <c r="G14"/>
      <c r="I14"/>
      <c r="J14"/>
      <c r="K14" s="1">
        <f>SUM(J13:K13)</f>
        <v>5560000</v>
      </c>
      <c r="L14" s="155"/>
      <c r="M14"/>
      <c r="N14"/>
      <c r="O14" s="1">
        <f>SUM(N13:O13)</f>
        <v>0</v>
      </c>
      <c r="P14"/>
      <c r="Q14" s="155"/>
      <c r="R14"/>
      <c r="S14"/>
      <c r="T14" s="1">
        <f>SUM(S13:T13)</f>
        <v>5500000</v>
      </c>
      <c r="U14"/>
      <c r="V14" s="155"/>
      <c r="W14"/>
      <c r="X14"/>
      <c r="Y14" s="1">
        <f>SUM(X13:Y13)</f>
        <v>45000</v>
      </c>
      <c r="Z14" s="155"/>
      <c r="AA14"/>
      <c r="AB14"/>
      <c r="AC14" s="1">
        <f>SUM(AB13:AC13)</f>
        <v>15000</v>
      </c>
      <c r="AD14" s="155"/>
      <c r="AE14"/>
      <c r="AF14"/>
      <c r="AG14" s="1">
        <f>SUM(AF13:AG13)</f>
        <v>0</v>
      </c>
      <c r="AH14" s="155"/>
    </row>
  </sheetData>
  <mergeCells count="7">
    <mergeCell ref="B3:G3"/>
    <mergeCell ref="L13:L14"/>
    <mergeCell ref="AH13:AH14"/>
    <mergeCell ref="AD13:AD14"/>
    <mergeCell ref="Z13:Z14"/>
    <mergeCell ref="V13:V14"/>
    <mergeCell ref="Q13:Q14"/>
  </mergeCells>
  <phoneticPr fontId="47" type="noConversion"/>
  <pageMargins left="0.31496062992125984" right="0.31496062992125984" top="0.35433070866141736" bottom="0.35433070866141736" header="0.31496062992125984" footer="0.31496062992125984"/>
  <pageSetup paperSize="9" scale="48" orientation="landscape" horizontalDpi="4294967293" verticalDpi="4294967293" r:id="rId1"/>
  <colBreaks count="2" manualBreakCount="2">
    <brk id="16" max="13" man="1"/>
    <brk id="25" max="1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EDD8D46809E0441BD18EC22311F2214" ma:contentTypeVersion="8" ma:contentTypeDescription="Ustvari nov dokument." ma:contentTypeScope="" ma:versionID="e07e2e0d53bf62071b2d44385f5f2d09">
  <xsd:schema xmlns:xsd="http://www.w3.org/2001/XMLSchema" xmlns:xs="http://www.w3.org/2001/XMLSchema" xmlns:p="http://schemas.microsoft.com/office/2006/metadata/properties" xmlns:ns3="06f10d77-1b26-4484-a78a-33c1f178594c" targetNamespace="http://schemas.microsoft.com/office/2006/metadata/properties" ma:root="true" ma:fieldsID="f69336ed7fc1384585ce1764f0367d4a" ns3:_="">
    <xsd:import namespace="06f10d77-1b26-4484-a78a-33c1f178594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f10d77-1b26-4484-a78a-33c1f1785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7F1EFC-93B9-4B49-B018-9F298F6B8E3B}">
  <ds:schemaRefs>
    <ds:schemaRef ds:uri="http://schemas.microsoft.com/sharepoint/v3/contenttype/forms"/>
  </ds:schemaRefs>
</ds:datastoreItem>
</file>

<file path=customXml/itemProps2.xml><?xml version="1.0" encoding="utf-8"?>
<ds:datastoreItem xmlns:ds="http://schemas.openxmlformats.org/officeDocument/2006/customXml" ds:itemID="{DB5DDC2B-F295-4227-B5F6-668968ABE2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f10d77-1b26-4484-a78a-33c1f17859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6A09B7-8D09-4550-AFC0-39F38D4A809D}">
  <ds:schemaRefs>
    <ds:schemaRef ds:uri="06f10d77-1b26-4484-a78a-33c1f178594c"/>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11</vt:i4>
      </vt:variant>
      <vt:variant>
        <vt:lpstr>Imenovani obsegi</vt:lpstr>
      </vt:variant>
      <vt:variant>
        <vt:i4>29</vt:i4>
      </vt:variant>
    </vt:vector>
  </HeadingPairs>
  <TitlesOfParts>
    <vt:vector size="40" baseType="lpstr">
      <vt:lpstr>ZBIR</vt:lpstr>
      <vt:lpstr>1-Podnebne spremembe</vt:lpstr>
      <vt:lpstr>2-Narava</vt:lpstr>
      <vt:lpstr>3-Tla</vt:lpstr>
      <vt:lpstr>4-Voda</vt:lpstr>
      <vt:lpstr>5-Zrak</vt:lpstr>
      <vt:lpstr>6-Krožno gospodarjenje</vt:lpstr>
      <vt:lpstr>7-Prostor</vt:lpstr>
      <vt:lpstr>8-Varovanje pred drugimi</vt:lpstr>
      <vt:lpstr>9-Izvajanje, horizontala</vt:lpstr>
      <vt:lpstr>List1</vt:lpstr>
      <vt:lpstr>'1-Podnebne spremembe'!_Hlk57662076</vt:lpstr>
      <vt:lpstr>'2-Narava'!_Hlk57662076</vt:lpstr>
      <vt:lpstr>'3-Tla'!_Hlk57662076</vt:lpstr>
      <vt:lpstr>'4-Voda'!_Hlk57662076</vt:lpstr>
      <vt:lpstr>'5-Zrak'!_Hlk57662076</vt:lpstr>
      <vt:lpstr>'6-Krožno gospodarjenje'!_Hlk57662076</vt:lpstr>
      <vt:lpstr>'7-Prostor'!_Hlk57662076</vt:lpstr>
      <vt:lpstr>'8-Varovanje pred drugimi'!_Hlk57662076</vt:lpstr>
      <vt:lpstr>'9-Izvajanje, horizontala'!_Hlk57662076</vt:lpstr>
      <vt:lpstr>'1-Podnebne spremembe'!Področje_tiskanja</vt:lpstr>
      <vt:lpstr>'2-Narava'!Področje_tiskanja</vt:lpstr>
      <vt:lpstr>'3-Tla'!Področje_tiskanja</vt:lpstr>
      <vt:lpstr>'4-Voda'!Področje_tiskanja</vt:lpstr>
      <vt:lpstr>'5-Zrak'!Področje_tiskanja</vt:lpstr>
      <vt:lpstr>'6-Krožno gospodarjenje'!Področje_tiskanja</vt:lpstr>
      <vt:lpstr>'7-Prostor'!Področje_tiskanja</vt:lpstr>
      <vt:lpstr>'8-Varovanje pred drugimi'!Področje_tiskanja</vt:lpstr>
      <vt:lpstr>'9-Izvajanje, horizontala'!Področje_tiskanja</vt:lpstr>
      <vt:lpstr>ZBIR!Področje_tiskanja</vt:lpstr>
      <vt:lpstr>'1-Podnebne spremembe'!Tiskanje_naslovov</vt:lpstr>
      <vt:lpstr>'2-Narava'!Tiskanje_naslovov</vt:lpstr>
      <vt:lpstr>'3-Tla'!Tiskanje_naslovov</vt:lpstr>
      <vt:lpstr>'4-Voda'!Tiskanje_naslovov</vt:lpstr>
      <vt:lpstr>'5-Zrak'!Tiskanje_naslovov</vt:lpstr>
      <vt:lpstr>'6-Krožno gospodarjenje'!Tiskanje_naslovov</vt:lpstr>
      <vt:lpstr>'7-Prostor'!Tiskanje_naslovov</vt:lpstr>
      <vt:lpstr>'8-Varovanje pred drugimi'!Tiskanje_naslovov</vt:lpstr>
      <vt:lpstr>'9-Izvajanje, horizontala'!Tiskanje_naslovov</vt:lpstr>
      <vt:lpstr>ZBIR!Tiskanje_naslovov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Marjeta KRISTOFIĆ JAMNIK</dc:creator>
  <cp:lastModifiedBy>Tea URŠIČ</cp:lastModifiedBy>
  <cp:lastPrinted>2021-04-06T09:46:15Z</cp:lastPrinted>
  <dcterms:created xsi:type="dcterms:W3CDTF">2019-04-17T12:02:40Z</dcterms:created>
  <dcterms:modified xsi:type="dcterms:W3CDTF">2021-11-05T09:41:32Z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0x010100EEDD8D46809E0441BD18EC22311F2214</vt:lpwstr>
  </property>
</Properties>
</file>